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55" windowWidth="11970" windowHeight="1635" activeTab="0"/>
  </bookViews>
  <sheets>
    <sheet name="PNL" sheetId="1" r:id="rId1"/>
    <sheet name="Balance Sheet" sheetId="2" r:id="rId2"/>
    <sheet name="Notes" sheetId="3" r:id="rId3"/>
  </sheets>
  <definedNames>
    <definedName name="_xlnm.Print_Area" localSheetId="1">'Balance Sheet'!$A$1:$E$63</definedName>
    <definedName name="_xlnm.Print_Area" localSheetId="2">'Notes'!$A$1:$G$158</definedName>
  </definedNames>
  <calcPr calcMode="autoNoTable" fullCalcOnLoad="1" iterate="1" iterateCount="1" iterateDelta="0"/>
</workbook>
</file>

<file path=xl/sharedStrings.xml><?xml version="1.0" encoding="utf-8"?>
<sst xmlns="http://schemas.openxmlformats.org/spreadsheetml/2006/main" count="254" uniqueCount="201">
  <si>
    <t>Petronas Gas Berhad</t>
  </si>
  <si>
    <t>KLSE Quarterly Report</t>
  </si>
  <si>
    <t xml:space="preserve"> Balance Sheet</t>
  </si>
  <si>
    <t>As at</t>
  </si>
  <si>
    <t xml:space="preserve">End of </t>
  </si>
  <si>
    <t xml:space="preserve">Current </t>
  </si>
  <si>
    <t>Financial</t>
  </si>
  <si>
    <t>Quarter</t>
  </si>
  <si>
    <t>Year End</t>
  </si>
  <si>
    <t>Current Assets</t>
  </si>
  <si>
    <t>Cash</t>
  </si>
  <si>
    <t>Others</t>
  </si>
  <si>
    <t xml:space="preserve">    Other Debtors</t>
  </si>
  <si>
    <t xml:space="preserve">    Amount due from Holding Company</t>
  </si>
  <si>
    <t xml:space="preserve">    Amount due from Related Companies</t>
  </si>
  <si>
    <t>Current Liabilities</t>
  </si>
  <si>
    <t xml:space="preserve">    Amount due to Related Companies</t>
  </si>
  <si>
    <t>Shareholders' Funds</t>
  </si>
  <si>
    <t>Share Capital</t>
  </si>
  <si>
    <t>Reserves</t>
  </si>
  <si>
    <t>Share Premium</t>
  </si>
  <si>
    <t>Revaluation Reserve</t>
  </si>
  <si>
    <t>Capital Reserve</t>
  </si>
  <si>
    <t>Statutory Reserve</t>
  </si>
  <si>
    <t>Retained Profit</t>
  </si>
  <si>
    <t>Minority Interests</t>
  </si>
  <si>
    <t xml:space="preserve"> Income Statement</t>
  </si>
  <si>
    <t>Individual Quarter</t>
  </si>
  <si>
    <t>Cummulative Quarter</t>
  </si>
  <si>
    <t>Current</t>
  </si>
  <si>
    <t>Year</t>
  </si>
  <si>
    <t>Corresponding</t>
  </si>
  <si>
    <t>To Date</t>
  </si>
  <si>
    <t>Period</t>
  </si>
  <si>
    <t>RM '000</t>
  </si>
  <si>
    <t>(a)</t>
  </si>
  <si>
    <t>Revenue</t>
  </si>
  <si>
    <t>(b)</t>
  </si>
  <si>
    <t>Investment Income</t>
  </si>
  <si>
    <t>(c)</t>
  </si>
  <si>
    <t>amortisation, exceptional items, income tax,</t>
  </si>
  <si>
    <t>minority interests and extraordinary items</t>
  </si>
  <si>
    <t>Depreciation and Amortisation</t>
  </si>
  <si>
    <t>(d)</t>
  </si>
  <si>
    <t>Exceptional items</t>
  </si>
  <si>
    <t>(e)</t>
  </si>
  <si>
    <t>(f)</t>
  </si>
  <si>
    <t>(g)</t>
  </si>
  <si>
    <t>(h)</t>
  </si>
  <si>
    <t>(i)</t>
  </si>
  <si>
    <t xml:space="preserve">      before deducting minority interests</t>
  </si>
  <si>
    <t>(ii) Less minority interests</t>
  </si>
  <si>
    <t>(j)</t>
  </si>
  <si>
    <t>attributable to members of the Company</t>
  </si>
  <si>
    <t>(k)</t>
  </si>
  <si>
    <t>(i)    Extraordinary items</t>
  </si>
  <si>
    <t>(ii)   Less minority interests</t>
  </si>
  <si>
    <t>(iii)  Extraordinary items attributable to</t>
  </si>
  <si>
    <t xml:space="preserve">        members of the Company</t>
  </si>
  <si>
    <t>(l)</t>
  </si>
  <si>
    <t>deducting any provision for preference</t>
  </si>
  <si>
    <t>dividends, if any:-</t>
  </si>
  <si>
    <t xml:space="preserve">        ordinary shares)  (sen)</t>
  </si>
  <si>
    <t>Preceding Year</t>
  </si>
  <si>
    <t xml:space="preserve">Other Income </t>
  </si>
  <si>
    <t xml:space="preserve">Share of profits and losses of associated </t>
  </si>
  <si>
    <t>companies</t>
  </si>
  <si>
    <t>Income tax</t>
  </si>
  <si>
    <t>(m)</t>
  </si>
  <si>
    <t>of the Company</t>
  </si>
  <si>
    <t>Earnings per share based on 2(m) above after</t>
  </si>
  <si>
    <t>(ii)   Fully diluted (based on ______</t>
  </si>
  <si>
    <t>Preceding</t>
  </si>
  <si>
    <t>Property, Plant and Equipment</t>
  </si>
  <si>
    <t>Investment property</t>
  </si>
  <si>
    <t>Investment in associated companies</t>
  </si>
  <si>
    <t>Long term investments</t>
  </si>
  <si>
    <t>Goodwill on consolidation</t>
  </si>
  <si>
    <t>Intangible assets</t>
  </si>
  <si>
    <t>Other long term assets</t>
  </si>
  <si>
    <t>Inventories</t>
  </si>
  <si>
    <t>Trade receivables</t>
  </si>
  <si>
    <t>Short term investments</t>
  </si>
  <si>
    <t>Trade payables</t>
  </si>
  <si>
    <t>Other payables</t>
  </si>
  <si>
    <t>Short term borrowings</t>
  </si>
  <si>
    <t>Provision for taxation</t>
  </si>
  <si>
    <t>Long term borrowings</t>
  </si>
  <si>
    <t>Other long term liabilities</t>
  </si>
  <si>
    <t>Deferred taxation</t>
  </si>
  <si>
    <t>Net Tangible Assets per Share (RM)</t>
  </si>
  <si>
    <t>NOTES:</t>
  </si>
  <si>
    <t>Taxation comprises the following:</t>
  </si>
  <si>
    <t>RM’000</t>
  </si>
  <si>
    <t xml:space="preserve"> </t>
  </si>
  <si>
    <t>The Company’s operations are not affected by seasonal or cyclical fluctuations.</t>
  </si>
  <si>
    <t>Unsecured Loans:</t>
  </si>
  <si>
    <t>Long Term</t>
  </si>
  <si>
    <t>Short Term</t>
  </si>
  <si>
    <t>Total Borrowings</t>
  </si>
  <si>
    <t>There are no contingent liabilities to be disclosed as at the date of this report.</t>
  </si>
  <si>
    <t>There are no off balance sheet risks as at the date of this report that might materially affect the position or business of the Company.</t>
  </si>
  <si>
    <t>There has been no material litigation at the date of this report.</t>
  </si>
  <si>
    <t>The Company’s principal business segments are:</t>
  </si>
  <si>
    <t>Throughput services</t>
  </si>
  <si>
    <t xml:space="preserve">Services rendered for separating natural gas into </t>
  </si>
  <si>
    <t xml:space="preserve">its components and the storage, transportation </t>
  </si>
  <si>
    <t>and distribution of such components.</t>
  </si>
  <si>
    <t>Utilities</t>
  </si>
  <si>
    <t>Sale of industrial utilities.</t>
  </si>
  <si>
    <t>Business Segments</t>
  </si>
  <si>
    <t>Throughput</t>
  </si>
  <si>
    <t>services</t>
  </si>
  <si>
    <t>Total</t>
  </si>
  <si>
    <t>Segment results</t>
  </si>
  <si>
    <t>Unallocated expenses</t>
  </si>
  <si>
    <t>Operating profit</t>
  </si>
  <si>
    <t>Profit before taxation</t>
  </si>
  <si>
    <t>Segment assets</t>
  </si>
  <si>
    <t>Unallocated assets</t>
  </si>
  <si>
    <t>Total assets</t>
  </si>
  <si>
    <t xml:space="preserve">Segment results, assets and liabilities include items directly attributable to a segment as well as those that can be allocated on a reasonable basis. Unallocated items mainly comprise interest-earning assets, interest-bearing loans, borrowings and expenses, and corporate assets and expenses. </t>
  </si>
  <si>
    <t xml:space="preserve">No profit forecast or profit guarantee was issued for the financial year. </t>
  </si>
  <si>
    <t>BY ORDER OF THE BOARD</t>
  </si>
  <si>
    <t>Basharuddin Saad (MIA 3475)</t>
  </si>
  <si>
    <t>Mahadi Abdullah (LS006755)</t>
  </si>
  <si>
    <t>Company Secretaries</t>
  </si>
  <si>
    <t>Kuala  Lumpur</t>
  </si>
  <si>
    <t>ACCOUNTING POLICIES</t>
  </si>
  <si>
    <t xml:space="preserve">The quarterly financial statements have been prepared based on accounting policies and methods of computation consistent with those adopted in the Annual Report for the financial year ended 31 March 2001. </t>
  </si>
  <si>
    <t>EXCEPTIONAL ITEMS</t>
  </si>
  <si>
    <t>EXTRAORDINARY ITEMS</t>
  </si>
  <si>
    <t>Current Quarter</t>
  </si>
  <si>
    <t>Financial Year-to-Date</t>
  </si>
  <si>
    <t>Income Tax</t>
  </si>
  <si>
    <t>Deferred Tax</t>
  </si>
  <si>
    <t>SALE OF UNQUOTED INVESTMENTS AND/OR PROPERTIES</t>
  </si>
  <si>
    <t xml:space="preserve">CHANGES IN COMPOSITION OF THE COMPANY </t>
  </si>
  <si>
    <t>STATUS OF THE CORPORATE PROPOSALS</t>
  </si>
  <si>
    <t xml:space="preserve">ISSUANCE AND REPAYMENT OF DEBT AND EQUITY SECURITIES </t>
  </si>
  <si>
    <t xml:space="preserve"> BORROWINGS </t>
  </si>
  <si>
    <t>- Islamic Debts</t>
  </si>
  <si>
    <t>- Murabahah Notes Issuance Facilities</t>
  </si>
  <si>
    <t>- Term Loan</t>
  </si>
  <si>
    <t xml:space="preserve">CONTINGENT LIABILITIES </t>
  </si>
  <si>
    <t>OFF BALANCE SHEET FINANCIAL INSTRUMENTS</t>
  </si>
  <si>
    <t xml:space="preserve">MATERIAL LITIGATION </t>
  </si>
  <si>
    <t>COMPARISON WITH THE PRECEDING QUARTER RESULTS</t>
  </si>
  <si>
    <t>REVIEW OF PERFORMANCE</t>
  </si>
  <si>
    <t>SUBSEQUENT MATERIAL EVENT</t>
  </si>
  <si>
    <t>SEASONALITY OR CYCLICALITY OF OPERATIONS</t>
  </si>
  <si>
    <t>PROSPECTS FOR THE REMAINING PERIOD TO THE END OF THE FINANCIAL YEAR</t>
  </si>
  <si>
    <t>VARIANCE ON PROFIT FORECAST / PROFIT GUARANTEE</t>
  </si>
  <si>
    <t>DIVIDEND</t>
  </si>
  <si>
    <t>(i)    Basic (based on 1,978,732,000</t>
  </si>
  <si>
    <t>N/A</t>
  </si>
  <si>
    <t>Net Current Liabilities</t>
  </si>
  <si>
    <t>Profit before income tax,</t>
  </si>
  <si>
    <t xml:space="preserve">(i)  Profit after income tax </t>
  </si>
  <si>
    <t>Pre-acquisition profit, if applicable</t>
  </si>
  <si>
    <t xml:space="preserve">Net profit from ordinary activities </t>
  </si>
  <si>
    <t>Net profit attributable to members</t>
  </si>
  <si>
    <t>There were no exceptional items for the current quarter and financial year-to-date under review.</t>
  </si>
  <si>
    <t>There were no extraordinary items for the current quarter and financial year-to-date under review.</t>
  </si>
  <si>
    <t>There were no sale of unquoted investments and/or properties for the current quarter and financial year-to-date under review.</t>
  </si>
  <si>
    <t>PURCHASES AND DISPOSALS OF QUOTED SECURITIES</t>
  </si>
  <si>
    <t>There were no changes in the composition of the Company.</t>
  </si>
  <si>
    <t>There were no corporate proposals announced but not completed at the latest practicable date for the Company.</t>
  </si>
  <si>
    <t>Particulars of Company borrowings, as at the end of the reporting quarter are as follows:</t>
  </si>
  <si>
    <t xml:space="preserve">The long term loan of RM1,078,490,000 which represents an amount equivalent to the JPY38 billion loan which was secured by PETRONAS and on-lent to the Company on 21 April 1997. The terms and conditions of the on-lent agreement are similar to those contained in the principal loan agreement. Under the on-lent agreement, the exchange rate exposure for the principal amount is absorbed by PETRONAS. </t>
  </si>
  <si>
    <t>The Company operates only in Malaysia and accordingly, information by geographical location on the Company operations is not presented.</t>
  </si>
  <si>
    <t>Finance costs</t>
  </si>
  <si>
    <t xml:space="preserve">                  -    </t>
  </si>
  <si>
    <t>Finance cost</t>
  </si>
  <si>
    <t xml:space="preserve">Revenue from CUF is anticipated to continue to increase in line with the projected customers' demand. </t>
  </si>
  <si>
    <t xml:space="preserve">    Tax recoverables</t>
  </si>
  <si>
    <t>There were no purchases or disposals of quoted securities during the current quarter and financial year-to-date and there were no investments of quoted shares as at the end of the quarter.</t>
  </si>
  <si>
    <t xml:space="preserve">During the quarter, there were no issuance and repayment of debt and equity securities, share buy backs, share cancellations, shares held as treasury shares and resale of treasury shares. </t>
  </si>
  <si>
    <t>- Current</t>
  </si>
  <si>
    <t>- Prior year</t>
  </si>
  <si>
    <t>Financial period ended</t>
  </si>
  <si>
    <t>Dividend Payable/Proposed dividend</t>
  </si>
  <si>
    <t>Revenue from gas processing and transmission business is expected to be maintained.</t>
  </si>
  <si>
    <t xml:space="preserve">Profit before finance cost, depreciation and </t>
  </si>
  <si>
    <t>----------------------------  31 Dec 2001 --------------------------</t>
  </si>
  <si>
    <t>In the opinion of the Directors, no transaction or event of a material or unusual nature had occurred between 31 December 2001 and the date of this announcement, and therefore the results of the Company for the financial period ended 31 December 2001 have not been affected during the period concerned.</t>
  </si>
  <si>
    <t>TAXATION</t>
  </si>
  <si>
    <t>- Prior quarter</t>
  </si>
  <si>
    <t>The effective tax rate for the current period is lower than the statutory tax rate of 28% due to availability of reinvestment allowances. Adjustment to prior quarter deferred tax is due to new estimates available upon finalisation of tax computation for year of assessment 2001. Adjustment for prior year deferred tax is due to extension of entitlement period for reinvestment allowance.</t>
  </si>
  <si>
    <t>SEGMENTAL REPORTS</t>
  </si>
  <si>
    <r>
      <t>Revenue for the current quarter was RM499.6 million, an increase of  RM29.0 million</t>
    </r>
    <r>
      <rPr>
        <sz val="10"/>
        <color indexed="10"/>
        <rFont val="Arial"/>
        <family val="2"/>
      </rPr>
      <t xml:space="preserve"> </t>
    </r>
    <r>
      <rPr>
        <sz val="10"/>
        <rFont val="Arial"/>
        <family val="0"/>
      </rPr>
      <t>from the preceding quarter mainly due to increase in sales of industrial utilities from Centralised Utility Facilities (CUF) operations by RM</t>
    </r>
    <r>
      <rPr>
        <sz val="10"/>
        <rFont val="Arial"/>
        <family val="2"/>
      </rPr>
      <t>22.1 million.</t>
    </r>
    <r>
      <rPr>
        <sz val="10"/>
        <rFont val="Arial"/>
        <family val="0"/>
      </rPr>
      <t xml:space="preserve"> The increase in sales was in line with higher customers' demand within the Integrated Petrochemical Complexes (IPCs) in Kertih and Gebeng. </t>
    </r>
  </si>
  <si>
    <r>
      <t>Profit before tax for the current quarter of RM166.7 million was RM33.9 million</t>
    </r>
    <r>
      <rPr>
        <sz val="10"/>
        <color indexed="10"/>
        <rFont val="Arial"/>
        <family val="2"/>
      </rPr>
      <t xml:space="preserve"> </t>
    </r>
    <r>
      <rPr>
        <sz val="10"/>
        <rFont val="Arial"/>
        <family val="0"/>
      </rPr>
      <t xml:space="preserve">higher than the preceding quarter. </t>
    </r>
    <r>
      <rPr>
        <sz val="10"/>
        <rFont val="Arial"/>
        <family val="2"/>
      </rPr>
      <t>The increase was primarily due to:</t>
    </r>
  </si>
  <si>
    <t>ii) increase in revenue from throughput services; and</t>
  </si>
  <si>
    <t>ii) decrease in operating costs.</t>
  </si>
  <si>
    <t>i)  increase in sales of industrial utilities;</t>
  </si>
  <si>
    <t>Profit before tax for the current quarter of RM166.7 million (previous quarter: RM132.9 million) was derived after charging for depreciation of RM150.0 million (previous quarter: RM148.4 million).</t>
  </si>
  <si>
    <t>No interim dividend is recommended for the quarter under review.</t>
  </si>
  <si>
    <t>7 February 2002</t>
  </si>
  <si>
    <t xml:space="preserve">Since the end of the previous financial year, the Company's long term borrowings were reduced from RM2,748,490,000 to RM2,598,490,000 due to a net payment of RM150 million of the unsecured non-redeemable Murabahah Note Issuance Facility upon maturity. </t>
  </si>
  <si>
    <t xml:space="preserve">For the third quarter ended 31 December 2001, the Company had recorded a revenue of RM499.6 million. The CUF business contributed RM80.4 million of this revenue, compared to RM58.4 million for the preceding quarter. </t>
  </si>
  <si>
    <t>The overall profit before tax of the Company is expected to increase in line with the upward trend in revenue growth from CUF. This situation will be further improved over the subsequent years with the gradual increase in capacity utilisation of CUF.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</si>
</sst>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_);_(* \(#,##0.0\);_(* &quot;-&quot;??_);_(@_)"/>
    <numFmt numFmtId="167" formatCode="_(* #,##0_);_(* \(#,##0\);_(* &quot;-&quot;??_);_(@_)"/>
    <numFmt numFmtId="168" formatCode="#,##0.000"/>
    <numFmt numFmtId="169" formatCode="#,##0.0000"/>
  </numFmts>
  <fonts count="7">
    <font>
      <sz val="10"/>
      <name val="Arial"/>
      <family val="0"/>
    </font>
    <font>
      <b/>
      <sz val="10"/>
      <name val="Arial"/>
      <family val="2"/>
    </font>
    <font>
      <i/>
      <sz val="10"/>
      <name val="Arial"/>
      <family val="2"/>
    </font>
    <font>
      <sz val="10"/>
      <color indexed="10"/>
      <name val="Arial"/>
      <family val="2"/>
    </font>
    <font>
      <sz val="10"/>
      <color indexed="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2"/>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color indexed="63"/>
      </top>
      <bottom style="thin">
        <color indexed="8"/>
      </bottom>
    </border>
    <border>
      <left style="thin"/>
      <right>
        <color indexed="63"/>
      </right>
      <top style="thin">
        <color indexed="8"/>
      </top>
      <bottom>
        <color indexed="63"/>
      </bottom>
    </border>
    <border>
      <left style="thin"/>
      <right>
        <color indexed="63"/>
      </right>
      <top style="thin"/>
      <bottom style="double"/>
    </border>
    <border>
      <left style="thin"/>
      <right style="thin"/>
      <top style="thin">
        <color indexed="8"/>
      </top>
      <bottom>
        <color indexed="63"/>
      </bottom>
    </border>
    <border>
      <left style="thin"/>
      <right style="thin"/>
      <top style="thin"/>
      <bottom style="thin"/>
    </border>
    <border>
      <left style="thin"/>
      <right style="thin"/>
      <top style="thin"/>
      <bottom style="double"/>
    </border>
  </borders>
  <cellStyleXfs count="22">
    <xf numFmtId="15"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5">
    <xf numFmtId="15" fontId="0" fillId="0" borderId="0" xfId="0" applyAlignment="1">
      <alignment/>
    </xf>
    <xf numFmtId="15" fontId="0" fillId="0" borderId="0" xfId="0" applyAlignment="1">
      <alignment horizontal="right"/>
    </xf>
    <xf numFmtId="15" fontId="0" fillId="0" borderId="0" xfId="0" applyFont="1" applyAlignment="1">
      <alignment/>
    </xf>
    <xf numFmtId="0" fontId="0" fillId="0" borderId="0" xfId="0" applyNumberFormat="1" applyFont="1" applyAlignment="1">
      <alignment/>
    </xf>
    <xf numFmtId="3" fontId="0" fillId="0" borderId="0" xfId="0" applyNumberFormat="1" applyFont="1" applyAlignment="1">
      <alignment horizontal="center"/>
    </xf>
    <xf numFmtId="0" fontId="0" fillId="0" borderId="0" xfId="0" applyNumberFormat="1" applyFont="1" applyAlignment="1">
      <alignment horizontal="center"/>
    </xf>
    <xf numFmtId="0" fontId="0" fillId="0" borderId="1" xfId="0" applyNumberFormat="1" applyFont="1" applyBorder="1" applyAlignment="1">
      <alignment/>
    </xf>
    <xf numFmtId="0" fontId="0" fillId="0" borderId="2" xfId="0" applyNumberFormat="1" applyFont="1" applyBorder="1" applyAlignment="1">
      <alignment horizontal="center" vertical="center"/>
    </xf>
    <xf numFmtId="0" fontId="0" fillId="0" borderId="3" xfId="0" applyNumberFormat="1" applyFont="1" applyBorder="1" applyAlignment="1">
      <alignment vertical="center"/>
    </xf>
    <xf numFmtId="0" fontId="0" fillId="0" borderId="4" xfId="0" applyNumberFormat="1" applyFont="1" applyBorder="1" applyAlignment="1">
      <alignment vertical="center"/>
    </xf>
    <xf numFmtId="3" fontId="1" fillId="2" borderId="5" xfId="0" applyNumberFormat="1" applyFont="1" applyFill="1" applyBorder="1" applyAlignment="1">
      <alignment horizontal="center"/>
    </xf>
    <xf numFmtId="0" fontId="0" fillId="0" borderId="6"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7" xfId="0" applyNumberFormat="1" applyFont="1" applyBorder="1" applyAlignment="1">
      <alignment vertical="center"/>
    </xf>
    <xf numFmtId="3" fontId="1" fillId="2" borderId="8" xfId="0" applyNumberFormat="1" applyFont="1" applyFill="1" applyBorder="1" applyAlignment="1">
      <alignment horizontal="center" vertical="center"/>
    </xf>
    <xf numFmtId="15" fontId="1" fillId="2" borderId="8"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1" xfId="0" applyNumberFormat="1" applyFont="1" applyBorder="1" applyAlignment="1">
      <alignment vertical="center"/>
    </xf>
    <xf numFmtId="0" fontId="0" fillId="0" borderId="10" xfId="0" applyNumberFormat="1" applyFont="1" applyBorder="1" applyAlignment="1">
      <alignment vertical="center"/>
    </xf>
    <xf numFmtId="0" fontId="1" fillId="0" borderId="6" xfId="0" applyNumberFormat="1" applyFont="1" applyBorder="1" applyAlignment="1">
      <alignment horizontal="center" vertical="center"/>
    </xf>
    <xf numFmtId="0" fontId="1" fillId="0" borderId="0" xfId="0" applyNumberFormat="1" applyFont="1" applyBorder="1" applyAlignment="1">
      <alignment vertical="center"/>
    </xf>
    <xf numFmtId="0" fontId="1" fillId="0" borderId="7" xfId="0" applyNumberFormat="1" applyFont="1" applyBorder="1" applyAlignment="1">
      <alignment vertical="center"/>
    </xf>
    <xf numFmtId="0" fontId="2" fillId="0" borderId="7" xfId="0" applyNumberFormat="1" applyFont="1" applyBorder="1" applyAlignment="1">
      <alignment vertical="center"/>
    </xf>
    <xf numFmtId="164" fontId="1" fillId="0" borderId="0" xfId="0" applyNumberFormat="1" applyFont="1" applyBorder="1" applyAlignment="1">
      <alignment vertical="center"/>
    </xf>
    <xf numFmtId="164" fontId="1" fillId="0" borderId="7" xfId="0" applyNumberFormat="1" applyFont="1" applyBorder="1" applyAlignment="1">
      <alignment vertical="center"/>
    </xf>
    <xf numFmtId="0" fontId="0" fillId="0" borderId="9" xfId="0" applyNumberFormat="1" applyFont="1" applyBorder="1" applyAlignment="1">
      <alignment horizontal="center" vertical="center"/>
    </xf>
    <xf numFmtId="0" fontId="0" fillId="0" borderId="1" xfId="0" applyNumberFormat="1" applyFont="1" applyBorder="1" applyAlignment="1">
      <alignment vertical="center"/>
    </xf>
    <xf numFmtId="0" fontId="0" fillId="0" borderId="10" xfId="0" applyNumberFormat="1" applyFont="1" applyBorder="1" applyAlignment="1">
      <alignment vertical="center"/>
    </xf>
    <xf numFmtId="15" fontId="0" fillId="0" borderId="0" xfId="0" applyFont="1" applyAlignment="1">
      <alignment horizontal="right"/>
    </xf>
    <xf numFmtId="0" fontId="0" fillId="0" borderId="2" xfId="0" applyNumberFormat="1" applyFont="1" applyBorder="1" applyAlignment="1">
      <alignment/>
    </xf>
    <xf numFmtId="0" fontId="0" fillId="0" borderId="3" xfId="0" applyNumberFormat="1" applyFont="1" applyBorder="1" applyAlignment="1">
      <alignment/>
    </xf>
    <xf numFmtId="0" fontId="0" fillId="0" borderId="4" xfId="0" applyNumberFormat="1" applyFont="1" applyBorder="1" applyAlignment="1">
      <alignment/>
    </xf>
    <xf numFmtId="0" fontId="0" fillId="0" borderId="6" xfId="0" applyNumberFormat="1" applyFont="1" applyBorder="1" applyAlignment="1">
      <alignment/>
    </xf>
    <xf numFmtId="0" fontId="0" fillId="0" borderId="0" xfId="0" applyNumberFormat="1" applyFont="1" applyBorder="1" applyAlignment="1">
      <alignment/>
    </xf>
    <xf numFmtId="0" fontId="0" fillId="0" borderId="7" xfId="0" applyNumberFormat="1" applyFont="1" applyBorder="1" applyAlignment="1">
      <alignment/>
    </xf>
    <xf numFmtId="15" fontId="0" fillId="0" borderId="6" xfId="0" applyNumberFormat="1" applyFont="1" applyBorder="1" applyAlignment="1">
      <alignment/>
    </xf>
    <xf numFmtId="15" fontId="0" fillId="0" borderId="0" xfId="0" applyNumberFormat="1" applyFont="1" applyBorder="1" applyAlignment="1">
      <alignment/>
    </xf>
    <xf numFmtId="15" fontId="0" fillId="0" borderId="7" xfId="0" applyNumberFormat="1" applyFont="1" applyBorder="1" applyAlignment="1">
      <alignment/>
    </xf>
    <xf numFmtId="0" fontId="0" fillId="0" borderId="9" xfId="0" applyNumberFormat="1" applyFont="1" applyBorder="1" applyAlignment="1">
      <alignment/>
    </xf>
    <xf numFmtId="0" fontId="0" fillId="0" borderId="1" xfId="0" applyNumberFormat="1" applyFont="1" applyBorder="1" applyAlignment="1">
      <alignment/>
    </xf>
    <xf numFmtId="0" fontId="0" fillId="0" borderId="10" xfId="0" applyNumberFormat="1" applyFont="1" applyBorder="1" applyAlignment="1">
      <alignment/>
    </xf>
    <xf numFmtId="0" fontId="0" fillId="0" borderId="2" xfId="0" applyNumberFormat="1" applyFont="1" applyBorder="1" applyAlignment="1">
      <alignment horizontal="center"/>
    </xf>
    <xf numFmtId="0" fontId="0" fillId="0" borderId="3" xfId="0" applyNumberFormat="1" applyFont="1" applyBorder="1" applyAlignment="1">
      <alignment horizontal="center"/>
    </xf>
    <xf numFmtId="0" fontId="0" fillId="0" borderId="0" xfId="0" applyNumberFormat="1" applyFont="1" applyBorder="1" applyAlignment="1">
      <alignment horizontal="center"/>
    </xf>
    <xf numFmtId="0" fontId="0" fillId="0" borderId="6" xfId="0" applyNumberFormat="1" applyFont="1" applyBorder="1" applyAlignment="1">
      <alignment horizontal="center"/>
    </xf>
    <xf numFmtId="0" fontId="0" fillId="0" borderId="9" xfId="0" applyNumberFormat="1" applyFont="1" applyBorder="1" applyAlignment="1">
      <alignment/>
    </xf>
    <xf numFmtId="0" fontId="0" fillId="0" borderId="10" xfId="0" applyNumberFormat="1" applyFont="1" applyBorder="1" applyAlignment="1">
      <alignment/>
    </xf>
    <xf numFmtId="3" fontId="0" fillId="3" borderId="8" xfId="0" applyNumberFormat="1" applyFont="1" applyFill="1" applyBorder="1" applyAlignment="1">
      <alignment horizontal="center"/>
    </xf>
    <xf numFmtId="15" fontId="0" fillId="3" borderId="8" xfId="0" applyNumberFormat="1" applyFont="1" applyFill="1" applyBorder="1" applyAlignment="1">
      <alignment horizontal="center"/>
    </xf>
    <xf numFmtId="3" fontId="0" fillId="3" borderId="7" xfId="0" applyNumberFormat="1" applyFont="1" applyFill="1" applyBorder="1" applyAlignment="1">
      <alignment horizontal="center"/>
    </xf>
    <xf numFmtId="15" fontId="0" fillId="3" borderId="7" xfId="0" applyNumberFormat="1" applyFont="1" applyFill="1" applyBorder="1" applyAlignment="1">
      <alignment horizontal="center"/>
    </xf>
    <xf numFmtId="3" fontId="0" fillId="3" borderId="11" xfId="0" applyNumberFormat="1" applyFont="1" applyFill="1" applyBorder="1" applyAlignment="1">
      <alignment horizontal="center"/>
    </xf>
    <xf numFmtId="3" fontId="0" fillId="3" borderId="10" xfId="0" applyNumberFormat="1" applyFont="1" applyFill="1" applyBorder="1" applyAlignment="1">
      <alignment horizontal="center"/>
    </xf>
    <xf numFmtId="3" fontId="0" fillId="3" borderId="12" xfId="0" applyNumberFormat="1" applyFont="1" applyFill="1" applyBorder="1" applyAlignment="1">
      <alignment horizontal="centerContinuous"/>
    </xf>
    <xf numFmtId="3" fontId="0" fillId="3" borderId="13" xfId="0" applyNumberFormat="1" applyFont="1" applyFill="1" applyBorder="1" applyAlignment="1">
      <alignment horizontal="centerContinuous"/>
    </xf>
    <xf numFmtId="3" fontId="1" fillId="0" borderId="6" xfId="0" applyNumberFormat="1" applyFont="1" applyBorder="1" applyAlignment="1">
      <alignment horizontal="center" vertical="center"/>
    </xf>
    <xf numFmtId="3" fontId="0" fillId="0" borderId="0" xfId="0" applyNumberFormat="1" applyAlignment="1">
      <alignment horizontal="center"/>
    </xf>
    <xf numFmtId="3" fontId="1" fillId="0" borderId="0" xfId="0" applyNumberFormat="1" applyFont="1" applyAlignment="1">
      <alignment horizontal="left"/>
    </xf>
    <xf numFmtId="3" fontId="1" fillId="0" borderId="0" xfId="0" applyNumberFormat="1" applyFont="1" applyAlignment="1">
      <alignment horizontal="center"/>
    </xf>
    <xf numFmtId="15" fontId="1" fillId="0" borderId="0" xfId="0" applyFont="1" applyAlignment="1">
      <alignment/>
    </xf>
    <xf numFmtId="15" fontId="0" fillId="0" borderId="0" xfId="0" applyAlignment="1">
      <alignment wrapText="1"/>
    </xf>
    <xf numFmtId="15" fontId="1" fillId="0" borderId="0" xfId="0" applyFont="1" applyAlignment="1">
      <alignment/>
    </xf>
    <xf numFmtId="15" fontId="0" fillId="0" borderId="0" xfId="0" applyAlignment="1">
      <alignment/>
    </xf>
    <xf numFmtId="43" fontId="0" fillId="0" borderId="0" xfId="15" applyAlignment="1">
      <alignment/>
    </xf>
    <xf numFmtId="167" fontId="0" fillId="0" borderId="0" xfId="15" applyNumberFormat="1" applyAlignment="1">
      <alignment/>
    </xf>
    <xf numFmtId="167" fontId="0" fillId="0" borderId="1" xfId="15" applyNumberFormat="1" applyBorder="1" applyAlignment="1">
      <alignment vertical="top"/>
    </xf>
    <xf numFmtId="167" fontId="0" fillId="0" borderId="14" xfId="15" applyNumberFormat="1" applyBorder="1" applyAlignment="1">
      <alignment/>
    </xf>
    <xf numFmtId="15" fontId="0" fillId="0" borderId="0" xfId="0" applyAlignment="1" quotePrefix="1">
      <alignment/>
    </xf>
    <xf numFmtId="0" fontId="0" fillId="0" borderId="0" xfId="0" applyNumberFormat="1" applyFont="1" applyBorder="1" applyAlignment="1">
      <alignment horizontal="center" vertical="top"/>
    </xf>
    <xf numFmtId="0" fontId="0" fillId="0" borderId="7" xfId="0" applyNumberFormat="1" applyFont="1" applyBorder="1" applyAlignment="1">
      <alignment vertical="top" wrapText="1"/>
    </xf>
    <xf numFmtId="3" fontId="1" fillId="2" borderId="15" xfId="0" applyNumberFormat="1" applyFont="1" applyFill="1" applyBorder="1" applyAlignment="1">
      <alignment vertical="center"/>
    </xf>
    <xf numFmtId="15" fontId="1" fillId="0" borderId="0" xfId="0" applyFont="1" applyAlignment="1" quotePrefix="1">
      <alignment/>
    </xf>
    <xf numFmtId="15" fontId="1" fillId="0" borderId="0" xfId="0" applyFont="1" applyAlignment="1">
      <alignment horizontal="right"/>
    </xf>
    <xf numFmtId="3" fontId="1" fillId="0" borderId="2" xfId="0" applyNumberFormat="1" applyFont="1" applyFill="1" applyBorder="1" applyAlignment="1">
      <alignment horizontal="center"/>
    </xf>
    <xf numFmtId="3" fontId="1" fillId="0" borderId="6" xfId="0" applyNumberFormat="1" applyFont="1" applyFill="1" applyBorder="1" applyAlignment="1">
      <alignment horizontal="center" vertical="center"/>
    </xf>
    <xf numFmtId="15" fontId="1" fillId="0" borderId="6" xfId="0" applyNumberFormat="1" applyFont="1" applyFill="1" applyBorder="1" applyAlignment="1">
      <alignment horizontal="center" vertical="center"/>
    </xf>
    <xf numFmtId="3" fontId="1" fillId="0" borderId="6" xfId="0" applyNumberFormat="1" applyFont="1" applyFill="1" applyBorder="1" applyAlignment="1">
      <alignment vertical="center"/>
    </xf>
    <xf numFmtId="3" fontId="0" fillId="0" borderId="16" xfId="0" applyNumberFormat="1" applyFont="1" applyBorder="1" applyAlignment="1">
      <alignment horizontal="center" vertical="center"/>
    </xf>
    <xf numFmtId="3" fontId="1" fillId="0" borderId="6" xfId="0" applyNumberFormat="1" applyFont="1" applyBorder="1" applyAlignment="1">
      <alignment horizontal="right" vertical="center"/>
    </xf>
    <xf numFmtId="3" fontId="1" fillId="0" borderId="8" xfId="0" applyNumberFormat="1" applyFont="1" applyBorder="1" applyAlignment="1">
      <alignment horizontal="right" vertical="center"/>
    </xf>
    <xf numFmtId="3" fontId="1" fillId="0" borderId="8" xfId="0" applyNumberFormat="1" applyFont="1" applyBorder="1" applyAlignment="1" quotePrefix="1">
      <alignment horizontal="right" vertical="center"/>
    </xf>
    <xf numFmtId="3" fontId="0" fillId="0" borderId="6" xfId="0" applyNumberFormat="1" applyFont="1" applyBorder="1" applyAlignment="1">
      <alignment horizontal="right" vertical="center"/>
    </xf>
    <xf numFmtId="3" fontId="1" fillId="0" borderId="12" xfId="0" applyNumberFormat="1" applyFont="1" applyBorder="1" applyAlignment="1">
      <alignment horizontal="right" vertical="center"/>
    </xf>
    <xf numFmtId="38" fontId="1" fillId="0" borderId="6" xfId="0" applyNumberFormat="1" applyFont="1" applyBorder="1" applyAlignment="1">
      <alignment horizontal="right" vertical="center"/>
    </xf>
    <xf numFmtId="38" fontId="1" fillId="0" borderId="12" xfId="0" applyNumberFormat="1" applyFont="1" applyBorder="1" applyAlignment="1">
      <alignment horizontal="right" vertical="center"/>
    </xf>
    <xf numFmtId="3" fontId="0" fillId="0" borderId="9" xfId="0" applyNumberFormat="1" applyFont="1" applyBorder="1" applyAlignment="1">
      <alignment horizontal="right" vertical="center"/>
    </xf>
    <xf numFmtId="3" fontId="1" fillId="0" borderId="17" xfId="0" applyNumberFormat="1" applyFont="1" applyBorder="1" applyAlignment="1">
      <alignment horizontal="right" vertical="center"/>
    </xf>
    <xf numFmtId="3" fontId="0" fillId="2" borderId="18" xfId="0" applyNumberFormat="1" applyFont="1" applyFill="1" applyBorder="1" applyAlignment="1">
      <alignment horizontal="center" vertical="center"/>
    </xf>
    <xf numFmtId="3" fontId="1" fillId="2" borderId="8" xfId="0" applyNumberFormat="1" applyFont="1" applyFill="1" applyBorder="1" applyAlignment="1">
      <alignment horizontal="right" vertical="center"/>
    </xf>
    <xf numFmtId="3" fontId="1" fillId="2" borderId="8" xfId="0" applyNumberFormat="1" applyFont="1" applyFill="1" applyBorder="1" applyAlignment="1" quotePrefix="1">
      <alignment horizontal="right" vertical="center"/>
    </xf>
    <xf numFmtId="3" fontId="0" fillId="2" borderId="8" xfId="0" applyNumberFormat="1" applyFont="1" applyFill="1" applyBorder="1" applyAlignment="1">
      <alignment horizontal="right" vertical="center"/>
    </xf>
    <xf numFmtId="3" fontId="1" fillId="2" borderId="19" xfId="0" applyNumberFormat="1" applyFont="1" applyFill="1" applyBorder="1" applyAlignment="1">
      <alignment horizontal="right" vertical="center"/>
    </xf>
    <xf numFmtId="38" fontId="1" fillId="2" borderId="8" xfId="0" applyNumberFormat="1" applyFont="1" applyFill="1" applyBorder="1" applyAlignment="1">
      <alignment horizontal="right" vertical="center"/>
    </xf>
    <xf numFmtId="38" fontId="1" fillId="2" borderId="19" xfId="0" applyNumberFormat="1" applyFont="1" applyFill="1" applyBorder="1" applyAlignment="1">
      <alignment horizontal="right" vertical="center"/>
    </xf>
    <xf numFmtId="3" fontId="0" fillId="2" borderId="11" xfId="0" applyNumberFormat="1" applyFont="1" applyFill="1" applyBorder="1" applyAlignment="1">
      <alignment horizontal="right" vertical="center"/>
    </xf>
    <xf numFmtId="3" fontId="1" fillId="2" borderId="20" xfId="0" applyNumberFormat="1" applyFont="1" applyFill="1" applyBorder="1" applyAlignment="1">
      <alignment horizontal="right" vertical="center"/>
    </xf>
    <xf numFmtId="3" fontId="0" fillId="2" borderId="7" xfId="0" applyNumberFormat="1" applyFont="1" applyFill="1" applyBorder="1" applyAlignment="1">
      <alignment horizontal="center"/>
    </xf>
    <xf numFmtId="15" fontId="0" fillId="2" borderId="7" xfId="0" applyNumberFormat="1" applyFont="1" applyFill="1" applyBorder="1" applyAlignment="1">
      <alignment horizontal="center"/>
    </xf>
    <xf numFmtId="3" fontId="0" fillId="2" borderId="10" xfId="0" applyNumberFormat="1" applyFont="1" applyFill="1" applyBorder="1" applyAlignment="1">
      <alignment horizontal="center"/>
    </xf>
    <xf numFmtId="3" fontId="0" fillId="0" borderId="8" xfId="0" applyNumberFormat="1" applyFont="1" applyBorder="1" applyAlignment="1">
      <alignment horizontal="center"/>
    </xf>
    <xf numFmtId="3" fontId="0" fillId="2" borderId="8" xfId="0" applyNumberFormat="1" applyFont="1" applyFill="1" applyBorder="1" applyAlignment="1">
      <alignment horizontal="center"/>
    </xf>
    <xf numFmtId="3" fontId="0" fillId="2" borderId="7" xfId="0" applyNumberFormat="1" applyFont="1" applyFill="1" applyBorder="1" applyAlignment="1">
      <alignment horizontal="center"/>
    </xf>
    <xf numFmtId="164" fontId="0" fillId="0" borderId="8" xfId="0" applyNumberFormat="1" applyFont="1" applyBorder="1" applyAlignment="1">
      <alignment horizontal="center"/>
    </xf>
    <xf numFmtId="164" fontId="0" fillId="2" borderId="7" xfId="0" applyNumberFormat="1" applyFont="1" applyFill="1" applyBorder="1" applyAlignment="1">
      <alignment horizontal="center"/>
    </xf>
    <xf numFmtId="164" fontId="0" fillId="2" borderId="8" xfId="0" applyNumberFormat="1" applyFont="1" applyFill="1" applyBorder="1" applyAlignment="1">
      <alignment horizontal="center"/>
    </xf>
    <xf numFmtId="164" fontId="0" fillId="2" borderId="7" xfId="0" applyNumberFormat="1" applyFont="1" applyFill="1" applyBorder="1" applyAlignment="1">
      <alignment horizontal="center"/>
    </xf>
    <xf numFmtId="3" fontId="0" fillId="0" borderId="11" xfId="0" applyNumberFormat="1" applyFont="1" applyBorder="1" applyAlignment="1">
      <alignment horizontal="center"/>
    </xf>
    <xf numFmtId="3" fontId="0" fillId="2" borderId="11" xfId="0" applyNumberFormat="1" applyFont="1" applyFill="1" applyBorder="1" applyAlignment="1">
      <alignment horizontal="center"/>
    </xf>
    <xf numFmtId="3" fontId="4" fillId="0" borderId="5" xfId="0" applyNumberFormat="1" applyFont="1" applyBorder="1" applyAlignment="1">
      <alignment horizontal="center"/>
    </xf>
    <xf numFmtId="3" fontId="4" fillId="0" borderId="8" xfId="0" applyNumberFormat="1" applyFont="1" applyBorder="1" applyAlignment="1">
      <alignment horizontal="center"/>
    </xf>
    <xf numFmtId="3" fontId="4" fillId="0" borderId="8" xfId="0" applyNumberFormat="1" applyFont="1" applyBorder="1" applyAlignment="1">
      <alignment horizontal="center"/>
    </xf>
    <xf numFmtId="3" fontId="4" fillId="2" borderId="5" xfId="0" applyNumberFormat="1" applyFont="1" applyFill="1" applyBorder="1" applyAlignment="1">
      <alignment horizontal="center"/>
    </xf>
    <xf numFmtId="3" fontId="4" fillId="2" borderId="8" xfId="0" applyNumberFormat="1" applyFont="1" applyFill="1" applyBorder="1" applyAlignment="1">
      <alignment horizontal="center"/>
    </xf>
    <xf numFmtId="15" fontId="3" fillId="0" borderId="0" xfId="0" applyFont="1" applyAlignment="1">
      <alignment/>
    </xf>
    <xf numFmtId="3" fontId="1" fillId="2" borderId="11" xfId="0" applyNumberFormat="1" applyFont="1" applyFill="1" applyBorder="1" applyAlignment="1" quotePrefix="1">
      <alignment horizontal="right" vertical="center"/>
    </xf>
    <xf numFmtId="167" fontId="0" fillId="0" borderId="0" xfId="15" applyNumberFormat="1" applyFont="1" applyAlignment="1">
      <alignment/>
    </xf>
    <xf numFmtId="167" fontId="0" fillId="0" borderId="0" xfId="15" applyNumberFormat="1" applyFont="1" applyAlignment="1">
      <alignment horizontal="center"/>
    </xf>
    <xf numFmtId="167" fontId="0" fillId="0" borderId="14" xfId="15" applyNumberFormat="1" applyFont="1" applyBorder="1" applyAlignment="1">
      <alignment/>
    </xf>
    <xf numFmtId="167" fontId="3" fillId="0" borderId="0" xfId="15" applyNumberFormat="1" applyFont="1" applyBorder="1" applyAlignment="1">
      <alignment/>
    </xf>
    <xf numFmtId="167" fontId="0" fillId="0" borderId="0" xfId="15" applyNumberFormat="1" applyFont="1" applyAlignment="1" quotePrefix="1">
      <alignment horizontal="center"/>
    </xf>
    <xf numFmtId="169" fontId="1" fillId="0" borderId="6" xfId="0" applyNumberFormat="1" applyFont="1" applyBorder="1" applyAlignment="1">
      <alignment horizontal="right" vertical="center"/>
    </xf>
    <xf numFmtId="169" fontId="1" fillId="2" borderId="8" xfId="0" applyNumberFormat="1" applyFont="1" applyFill="1" applyBorder="1" applyAlignment="1">
      <alignment horizontal="right" vertical="center"/>
    </xf>
    <xf numFmtId="15" fontId="0" fillId="0" borderId="8" xfId="0" applyFont="1" applyBorder="1" applyAlignment="1">
      <alignment/>
    </xf>
    <xf numFmtId="3" fontId="4" fillId="2" borderId="4" xfId="0" applyNumberFormat="1" applyFont="1" applyFill="1" applyBorder="1" applyAlignment="1">
      <alignment horizontal="center"/>
    </xf>
    <xf numFmtId="3" fontId="4" fillId="2" borderId="7" xfId="0" applyNumberFormat="1" applyFont="1" applyFill="1" applyBorder="1" applyAlignment="1">
      <alignment horizontal="center"/>
    </xf>
    <xf numFmtId="15" fontId="0" fillId="0" borderId="0" xfId="0" applyFont="1" applyAlignment="1">
      <alignment horizontal="left" indent="2"/>
    </xf>
    <xf numFmtId="167" fontId="0" fillId="0" borderId="0" xfId="15" applyNumberFormat="1" applyBorder="1" applyAlignment="1">
      <alignment/>
    </xf>
    <xf numFmtId="167" fontId="0" fillId="0" borderId="1" xfId="15" applyNumberFormat="1" applyBorder="1" applyAlignment="1">
      <alignment/>
    </xf>
    <xf numFmtId="167" fontId="0" fillId="0" borderId="0" xfId="15" applyNumberFormat="1" applyFont="1" applyAlignment="1">
      <alignment horizontal="left" indent="1"/>
    </xf>
    <xf numFmtId="3" fontId="0" fillId="0" borderId="0" xfId="0" applyNumberFormat="1" applyAlignment="1">
      <alignment/>
    </xf>
    <xf numFmtId="4" fontId="0" fillId="0" borderId="8" xfId="0" applyNumberFormat="1" applyFont="1" applyBorder="1" applyAlignment="1">
      <alignment horizontal="center"/>
    </xf>
    <xf numFmtId="4" fontId="0" fillId="2" borderId="8" xfId="0" applyNumberFormat="1" applyFont="1" applyFill="1" applyBorder="1" applyAlignment="1">
      <alignment horizontal="center"/>
    </xf>
    <xf numFmtId="4" fontId="0" fillId="2" borderId="7" xfId="0" applyNumberFormat="1" applyFont="1" applyFill="1" applyBorder="1" applyAlignment="1">
      <alignment horizontal="center"/>
    </xf>
    <xf numFmtId="0" fontId="1" fillId="0" borderId="0" xfId="0" applyNumberFormat="1" applyFont="1" applyAlignment="1">
      <alignment horizontal="center"/>
    </xf>
    <xf numFmtId="15" fontId="1" fillId="0" borderId="0" xfId="0" applyNumberFormat="1" applyFont="1" applyAlignment="1">
      <alignment horizontal="center"/>
    </xf>
    <xf numFmtId="15" fontId="0" fillId="0" borderId="0" xfId="0" applyAlignment="1">
      <alignment wrapText="1"/>
    </xf>
    <xf numFmtId="15" fontId="0" fillId="0" borderId="0" xfId="0" applyAlignment="1">
      <alignment horizontal="left" wrapText="1"/>
    </xf>
    <xf numFmtId="15" fontId="1" fillId="0" borderId="0" xfId="0" applyFont="1" applyAlignment="1">
      <alignment wrapText="1"/>
    </xf>
    <xf numFmtId="15" fontId="0" fillId="0" borderId="0" xfId="0" applyFont="1" applyAlignment="1">
      <alignment wrapText="1"/>
    </xf>
    <xf numFmtId="15" fontId="1" fillId="0" borderId="0" xfId="0" applyFont="1" applyAlignment="1">
      <alignment horizontal="center"/>
    </xf>
    <xf numFmtId="15" fontId="0" fillId="0" borderId="0" xfId="0" applyAlignment="1" quotePrefix="1">
      <alignment vertical="top" wrapText="1"/>
    </xf>
    <xf numFmtId="49" fontId="0" fillId="0" borderId="0" xfId="0" applyNumberFormat="1" applyAlignment="1">
      <alignment horizontal="left" wrapText="1"/>
    </xf>
    <xf numFmtId="49" fontId="0" fillId="0" borderId="0" xfId="0" applyNumberFormat="1" applyAlignment="1">
      <alignment/>
    </xf>
    <xf numFmtId="15" fontId="0" fillId="0" borderId="0" xfId="0" applyFont="1" applyAlignment="1">
      <alignment horizontal="left" wrapText="1"/>
    </xf>
    <xf numFmtId="15"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4"/>
  <sheetViews>
    <sheetView tabSelected="1" view="pageBreakPreview" zoomScale="75" zoomScaleSheetLayoutView="75" workbookViewId="0" topLeftCell="B34">
      <selection activeCell="E64" sqref="E64"/>
    </sheetView>
  </sheetViews>
  <sheetFormatPr defaultColWidth="9.140625" defaultRowHeight="12.75"/>
  <cols>
    <col min="1" max="1" width="5.8515625" style="2" customWidth="1"/>
    <col min="2" max="2" width="4.57421875" style="2" customWidth="1"/>
    <col min="3" max="3" width="37.7109375" style="2" customWidth="1"/>
    <col min="4" max="7" width="15.7109375" style="2" customWidth="1"/>
    <col min="8" max="16384" width="9.140625" style="2" customWidth="1"/>
  </cols>
  <sheetData>
    <row r="1" spans="1:7" ht="12.75">
      <c r="A1" s="133" t="s">
        <v>0</v>
      </c>
      <c r="B1" s="133"/>
      <c r="C1" s="133"/>
      <c r="D1" s="133"/>
      <c r="E1" s="133"/>
      <c r="F1" s="133"/>
      <c r="G1" s="133"/>
    </row>
    <row r="2" spans="1:7" ht="12.75">
      <c r="A2" s="133" t="s">
        <v>1</v>
      </c>
      <c r="B2" s="133"/>
      <c r="C2" s="133"/>
      <c r="D2" s="133"/>
      <c r="E2" s="133"/>
      <c r="F2" s="133"/>
      <c r="G2" s="133"/>
    </row>
    <row r="3" spans="1:7" ht="12.75">
      <c r="A3" s="133" t="s">
        <v>26</v>
      </c>
      <c r="B3" s="133"/>
      <c r="C3" s="133"/>
      <c r="D3" s="133"/>
      <c r="E3" s="133"/>
      <c r="F3" s="133"/>
      <c r="G3" s="133"/>
    </row>
    <row r="4" spans="1:7" ht="12.75">
      <c r="A4" s="134">
        <v>37256</v>
      </c>
      <c r="B4" s="134"/>
      <c r="C4" s="134"/>
      <c r="D4" s="134"/>
      <c r="E4" s="134"/>
      <c r="F4" s="134"/>
      <c r="G4" s="134"/>
    </row>
    <row r="5" spans="1:7" ht="12.75">
      <c r="A5" s="3"/>
      <c r="B5" s="3"/>
      <c r="C5" s="3"/>
      <c r="D5" s="4"/>
      <c r="E5" s="4"/>
      <c r="F5" s="4"/>
      <c r="G5" s="4"/>
    </row>
    <row r="6" spans="1:7" ht="12.75">
      <c r="A6" s="29"/>
      <c r="B6" s="30"/>
      <c r="C6" s="30"/>
      <c r="D6" s="53" t="s">
        <v>27</v>
      </c>
      <c r="E6" s="54"/>
      <c r="F6" s="53" t="s">
        <v>28</v>
      </c>
      <c r="G6" s="54"/>
    </row>
    <row r="7" spans="1:7" ht="12.75">
      <c r="A7" s="32"/>
      <c r="B7" s="33"/>
      <c r="C7" s="34"/>
      <c r="D7" s="47" t="s">
        <v>29</v>
      </c>
      <c r="E7" s="96" t="s">
        <v>63</v>
      </c>
      <c r="F7" s="49" t="s">
        <v>29</v>
      </c>
      <c r="G7" s="96" t="s">
        <v>63</v>
      </c>
    </row>
    <row r="8" spans="1:7" ht="12.75">
      <c r="A8" s="32"/>
      <c r="B8" s="33"/>
      <c r="C8" s="34"/>
      <c r="D8" s="47" t="s">
        <v>30</v>
      </c>
      <c r="E8" s="96" t="s">
        <v>31</v>
      </c>
      <c r="F8" s="49" t="s">
        <v>30</v>
      </c>
      <c r="G8" s="96" t="s">
        <v>31</v>
      </c>
    </row>
    <row r="9" spans="1:7" ht="12.75">
      <c r="A9" s="32"/>
      <c r="B9" s="33"/>
      <c r="C9" s="34"/>
      <c r="D9" s="47" t="s">
        <v>7</v>
      </c>
      <c r="E9" s="96" t="s">
        <v>7</v>
      </c>
      <c r="F9" s="49" t="s">
        <v>32</v>
      </c>
      <c r="G9" s="96" t="s">
        <v>33</v>
      </c>
    </row>
    <row r="10" spans="1:7" ht="12.75">
      <c r="A10" s="35"/>
      <c r="B10" s="36"/>
      <c r="C10" s="37"/>
      <c r="D10" s="48">
        <v>37256</v>
      </c>
      <c r="E10" s="97">
        <v>36891</v>
      </c>
      <c r="F10" s="50">
        <f>D10</f>
        <v>37256</v>
      </c>
      <c r="G10" s="97">
        <f>E10</f>
        <v>36891</v>
      </c>
    </row>
    <row r="11" spans="1:7" ht="12.75">
      <c r="A11" s="32"/>
      <c r="B11" s="33"/>
      <c r="C11" s="34"/>
      <c r="D11" s="47" t="s">
        <v>34</v>
      </c>
      <c r="E11" s="96" t="str">
        <f>D11</f>
        <v>RM '000</v>
      </c>
      <c r="F11" s="49" t="str">
        <f>E11</f>
        <v>RM '000</v>
      </c>
      <c r="G11" s="96" t="str">
        <f>F11</f>
        <v>RM '000</v>
      </c>
    </row>
    <row r="12" spans="1:7" ht="12.75">
      <c r="A12" s="38"/>
      <c r="B12" s="39"/>
      <c r="C12" s="40"/>
      <c r="D12" s="51"/>
      <c r="E12" s="98"/>
      <c r="F12" s="52"/>
      <c r="G12" s="98"/>
    </row>
    <row r="13" spans="1:7" ht="21.75" customHeight="1">
      <c r="A13" s="41">
        <v>1</v>
      </c>
      <c r="B13" s="42" t="s">
        <v>35</v>
      </c>
      <c r="C13" s="31" t="s">
        <v>36</v>
      </c>
      <c r="D13" s="108">
        <v>499638</v>
      </c>
      <c r="E13" s="123">
        <v>451975</v>
      </c>
      <c r="F13" s="108">
        <v>1432407</v>
      </c>
      <c r="G13" s="111">
        <v>1322886</v>
      </c>
    </row>
    <row r="14" spans="1:7" ht="12.75">
      <c r="A14" s="32"/>
      <c r="B14" s="33"/>
      <c r="C14" s="34"/>
      <c r="D14" s="109"/>
      <c r="E14" s="124"/>
      <c r="F14" s="109"/>
      <c r="G14" s="112"/>
    </row>
    <row r="15" spans="1:7" ht="12.75">
      <c r="A15" s="32"/>
      <c r="B15" s="43" t="s">
        <v>37</v>
      </c>
      <c r="C15" s="34" t="s">
        <v>38</v>
      </c>
      <c r="D15" s="110">
        <v>0</v>
      </c>
      <c r="E15" s="124">
        <v>0</v>
      </c>
      <c r="F15" s="110">
        <v>0</v>
      </c>
      <c r="G15" s="112">
        <v>0</v>
      </c>
    </row>
    <row r="16" spans="1:7" ht="12.75">
      <c r="A16" s="32"/>
      <c r="B16" s="33"/>
      <c r="C16" s="34"/>
      <c r="D16" s="110"/>
      <c r="E16" s="124"/>
      <c r="F16" s="110"/>
      <c r="G16" s="112"/>
    </row>
    <row r="17" spans="1:7" ht="12.75">
      <c r="A17" s="32"/>
      <c r="B17" s="43" t="s">
        <v>39</v>
      </c>
      <c r="C17" s="34" t="s">
        <v>64</v>
      </c>
      <c r="D17" s="110">
        <v>1844</v>
      </c>
      <c r="E17" s="124">
        <v>2275</v>
      </c>
      <c r="F17" s="110">
        <v>8275</v>
      </c>
      <c r="G17" s="112">
        <v>9590</v>
      </c>
    </row>
    <row r="18" spans="1:7" ht="12.75">
      <c r="A18" s="32"/>
      <c r="B18" s="33"/>
      <c r="C18" s="34"/>
      <c r="D18" s="110"/>
      <c r="E18" s="124"/>
      <c r="F18" s="110"/>
      <c r="G18" s="112"/>
    </row>
    <row r="19" spans="1:7" ht="12.75">
      <c r="A19" s="44"/>
      <c r="B19" s="33"/>
      <c r="C19" s="34"/>
      <c r="D19" s="110"/>
      <c r="E19" s="124"/>
      <c r="F19" s="110"/>
      <c r="G19" s="112"/>
    </row>
    <row r="20" spans="1:7" ht="12.75">
      <c r="A20" s="44">
        <v>2</v>
      </c>
      <c r="B20" s="43" t="s">
        <v>35</v>
      </c>
      <c r="C20" s="34" t="s">
        <v>183</v>
      </c>
      <c r="D20" s="110">
        <v>347763</v>
      </c>
      <c r="E20" s="124">
        <v>298360</v>
      </c>
      <c r="F20" s="110">
        <v>975961</v>
      </c>
      <c r="G20" s="112">
        <v>933623</v>
      </c>
    </row>
    <row r="21" spans="1:7" ht="12.75">
      <c r="A21" s="44"/>
      <c r="B21" s="43"/>
      <c r="C21" s="34" t="s">
        <v>40</v>
      </c>
      <c r="D21" s="110"/>
      <c r="E21" s="124"/>
      <c r="F21" s="110"/>
      <c r="G21" s="112"/>
    </row>
    <row r="22" spans="1:7" ht="12.75">
      <c r="A22" s="44"/>
      <c r="B22" s="43"/>
      <c r="C22" s="34" t="s">
        <v>41</v>
      </c>
      <c r="D22" s="110"/>
      <c r="E22" s="124"/>
      <c r="F22" s="110"/>
      <c r="G22" s="112"/>
    </row>
    <row r="23" spans="1:7" ht="12.75">
      <c r="A23" s="32"/>
      <c r="B23" s="33"/>
      <c r="C23" s="34"/>
      <c r="D23" s="110"/>
      <c r="E23" s="124"/>
      <c r="F23" s="110"/>
      <c r="G23" s="112"/>
    </row>
    <row r="24" spans="1:7" ht="17.25" customHeight="1">
      <c r="A24" s="32"/>
      <c r="B24" s="68" t="s">
        <v>37</v>
      </c>
      <c r="C24" s="69" t="s">
        <v>173</v>
      </c>
      <c r="D24" s="110">
        <v>31013</v>
      </c>
      <c r="E24" s="124">
        <v>21009</v>
      </c>
      <c r="F24" s="110">
        <v>109287</v>
      </c>
      <c r="G24" s="112">
        <v>63981</v>
      </c>
    </row>
    <row r="25" spans="1:7" ht="12.75">
      <c r="A25" s="32"/>
      <c r="B25" s="33"/>
      <c r="C25" s="34"/>
      <c r="D25" s="122"/>
      <c r="E25" s="124"/>
      <c r="G25" s="112"/>
    </row>
    <row r="26" spans="1:7" ht="12.75">
      <c r="A26" s="32"/>
      <c r="B26" s="43" t="s">
        <v>39</v>
      </c>
      <c r="C26" s="34" t="s">
        <v>42</v>
      </c>
      <c r="D26" s="110">
        <v>150021</v>
      </c>
      <c r="E26" s="124">
        <v>136392</v>
      </c>
      <c r="F26" s="110">
        <v>438286</v>
      </c>
      <c r="G26" s="112">
        <v>370496</v>
      </c>
    </row>
    <row r="27" spans="1:7" ht="12.75">
      <c r="A27" s="32"/>
      <c r="B27" s="33"/>
      <c r="C27" s="34"/>
      <c r="D27" s="122"/>
      <c r="E27" s="124"/>
      <c r="G27" s="112"/>
    </row>
    <row r="28" spans="1:7" ht="12.75">
      <c r="A28" s="32"/>
      <c r="B28" s="43" t="s">
        <v>43</v>
      </c>
      <c r="C28" s="34" t="s">
        <v>44</v>
      </c>
      <c r="D28" s="110">
        <v>0</v>
      </c>
      <c r="E28" s="96">
        <v>0</v>
      </c>
      <c r="F28" s="110">
        <v>0</v>
      </c>
      <c r="G28" s="100">
        <v>0</v>
      </c>
    </row>
    <row r="29" spans="1:7" ht="12.75">
      <c r="A29" s="32"/>
      <c r="B29" s="43"/>
      <c r="C29" s="34"/>
      <c r="D29" s="99"/>
      <c r="E29" s="96"/>
      <c r="F29" s="99"/>
      <c r="G29" s="100"/>
    </row>
    <row r="30" spans="1:7" ht="12.75">
      <c r="A30" s="32"/>
      <c r="B30" s="43" t="s">
        <v>45</v>
      </c>
      <c r="C30" s="34" t="s">
        <v>157</v>
      </c>
      <c r="D30" s="99">
        <v>166729</v>
      </c>
      <c r="E30" s="96">
        <v>140959</v>
      </c>
      <c r="F30" s="99">
        <v>428388</v>
      </c>
      <c r="G30" s="100">
        <v>499146</v>
      </c>
    </row>
    <row r="31" spans="1:7" ht="12.75">
      <c r="A31" s="32"/>
      <c r="B31" s="43"/>
      <c r="C31" s="34" t="s">
        <v>41</v>
      </c>
      <c r="D31" s="122"/>
      <c r="E31" s="96"/>
      <c r="G31" s="100"/>
    </row>
    <row r="32" spans="1:7" ht="12.75">
      <c r="A32" s="32"/>
      <c r="B32" s="43"/>
      <c r="C32" s="34"/>
      <c r="D32" s="99"/>
      <c r="E32" s="101"/>
      <c r="F32" s="99"/>
      <c r="G32" s="100"/>
    </row>
    <row r="33" spans="1:7" ht="12.75">
      <c r="A33" s="32"/>
      <c r="B33" s="43" t="s">
        <v>46</v>
      </c>
      <c r="C33" s="34" t="s">
        <v>65</v>
      </c>
      <c r="D33" s="99">
        <v>0</v>
      </c>
      <c r="E33" s="96">
        <v>0</v>
      </c>
      <c r="F33" s="99">
        <v>0</v>
      </c>
      <c r="G33" s="100">
        <v>0</v>
      </c>
    </row>
    <row r="34" spans="1:7" ht="12.75">
      <c r="A34" s="32"/>
      <c r="B34" s="43"/>
      <c r="C34" s="34" t="s">
        <v>66</v>
      </c>
      <c r="D34" s="99"/>
      <c r="E34" s="96"/>
      <c r="F34" s="99"/>
      <c r="G34" s="100"/>
    </row>
    <row r="35" spans="1:7" ht="12.75">
      <c r="A35" s="32"/>
      <c r="B35" s="43"/>
      <c r="C35" s="34"/>
      <c r="D35" s="99"/>
      <c r="E35" s="96"/>
      <c r="F35" s="99"/>
      <c r="G35" s="100"/>
    </row>
    <row r="36" spans="1:7" ht="12.75">
      <c r="A36" s="32"/>
      <c r="B36" s="43" t="s">
        <v>47</v>
      </c>
      <c r="C36" s="34" t="s">
        <v>157</v>
      </c>
      <c r="D36" s="99">
        <v>166729</v>
      </c>
      <c r="E36" s="96">
        <v>140959</v>
      </c>
      <c r="F36" s="99">
        <v>428388</v>
      </c>
      <c r="G36" s="100">
        <v>499146</v>
      </c>
    </row>
    <row r="37" spans="1:7" ht="12.75">
      <c r="A37" s="32"/>
      <c r="B37" s="43"/>
      <c r="C37" s="34" t="s">
        <v>41</v>
      </c>
      <c r="D37" s="122"/>
      <c r="E37" s="96"/>
      <c r="G37" s="100"/>
    </row>
    <row r="38" spans="1:7" ht="12.75">
      <c r="A38" s="32"/>
      <c r="B38" s="43"/>
      <c r="C38" s="34"/>
      <c r="D38" s="99"/>
      <c r="E38" s="124"/>
      <c r="F38" s="99"/>
      <c r="G38" s="112"/>
    </row>
    <row r="39" spans="1:7" ht="12.75">
      <c r="A39" s="32"/>
      <c r="B39" s="43" t="s">
        <v>48</v>
      </c>
      <c r="C39" s="34" t="s">
        <v>67</v>
      </c>
      <c r="D39" s="99">
        <v>52900</v>
      </c>
      <c r="E39" s="96">
        <v>60800</v>
      </c>
      <c r="F39" s="99">
        <v>78900</v>
      </c>
      <c r="G39" s="100">
        <v>160400</v>
      </c>
    </row>
    <row r="40" spans="1:7" ht="12.75">
      <c r="A40" s="32"/>
      <c r="B40" s="43"/>
      <c r="C40" s="34"/>
      <c r="D40" s="122"/>
      <c r="E40" s="96"/>
      <c r="G40" s="100"/>
    </row>
    <row r="41" spans="1:7" ht="12.75">
      <c r="A41" s="32"/>
      <c r="B41" s="43" t="s">
        <v>49</v>
      </c>
      <c r="C41" s="34" t="s">
        <v>158</v>
      </c>
      <c r="D41" s="99">
        <v>113829</v>
      </c>
      <c r="E41" s="96">
        <v>80159</v>
      </c>
      <c r="F41" s="99">
        <v>349488</v>
      </c>
      <c r="G41" s="100">
        <v>338746</v>
      </c>
    </row>
    <row r="42" spans="1:7" ht="12.75">
      <c r="A42" s="32"/>
      <c r="B42" s="43"/>
      <c r="C42" s="34" t="s">
        <v>50</v>
      </c>
      <c r="D42" s="122"/>
      <c r="E42" s="96"/>
      <c r="G42" s="100"/>
    </row>
    <row r="43" spans="1:7" ht="12.75">
      <c r="A43" s="32"/>
      <c r="B43" s="43"/>
      <c r="C43" s="34"/>
      <c r="D43" s="99"/>
      <c r="E43" s="101"/>
      <c r="F43" s="99"/>
      <c r="G43" s="100"/>
    </row>
    <row r="44" spans="1:7" ht="12.75">
      <c r="A44" s="32"/>
      <c r="B44" s="43"/>
      <c r="C44" s="34" t="s">
        <v>51</v>
      </c>
      <c r="D44" s="99">
        <v>0</v>
      </c>
      <c r="E44" s="96">
        <v>0</v>
      </c>
      <c r="F44" s="99">
        <v>0</v>
      </c>
      <c r="G44" s="100">
        <v>0</v>
      </c>
    </row>
    <row r="45" spans="1:7" ht="12.75">
      <c r="A45" s="32"/>
      <c r="B45" s="43"/>
      <c r="C45" s="34"/>
      <c r="D45" s="99"/>
      <c r="E45" s="101"/>
      <c r="F45" s="99"/>
      <c r="G45" s="100"/>
    </row>
    <row r="46" spans="1:7" ht="12.75">
      <c r="A46" s="32"/>
      <c r="B46" s="43" t="s">
        <v>52</v>
      </c>
      <c r="C46" s="34" t="s">
        <v>159</v>
      </c>
      <c r="D46" s="99">
        <v>0</v>
      </c>
      <c r="E46" s="96">
        <v>0</v>
      </c>
      <c r="F46" s="99">
        <v>0</v>
      </c>
      <c r="G46" s="100">
        <v>0</v>
      </c>
    </row>
    <row r="47" spans="1:7" ht="12.75">
      <c r="A47" s="32"/>
      <c r="B47" s="43"/>
      <c r="C47" s="34"/>
      <c r="D47" s="99"/>
      <c r="E47" s="96"/>
      <c r="F47" s="99"/>
      <c r="G47" s="100"/>
    </row>
    <row r="48" spans="1:7" ht="12.75">
      <c r="A48" s="32"/>
      <c r="B48" s="43" t="s">
        <v>54</v>
      </c>
      <c r="C48" s="34" t="s">
        <v>160</v>
      </c>
      <c r="D48" s="99"/>
      <c r="E48" s="96"/>
      <c r="F48" s="99"/>
      <c r="G48" s="100"/>
    </row>
    <row r="49" spans="1:7" ht="12.75">
      <c r="A49" s="32"/>
      <c r="B49" s="43"/>
      <c r="C49" s="34" t="s">
        <v>53</v>
      </c>
      <c r="D49" s="99">
        <v>113829</v>
      </c>
      <c r="E49" s="96">
        <v>80159</v>
      </c>
      <c r="F49" s="99">
        <v>349488</v>
      </c>
      <c r="G49" s="100">
        <v>338746</v>
      </c>
    </row>
    <row r="50" spans="1:7" ht="12.75">
      <c r="A50" s="32"/>
      <c r="B50" s="43"/>
      <c r="C50" s="34"/>
      <c r="D50" s="122"/>
      <c r="E50" s="96"/>
      <c r="G50" s="100"/>
    </row>
    <row r="51" spans="1:7" ht="12.75">
      <c r="A51" s="32"/>
      <c r="B51" s="43" t="s">
        <v>59</v>
      </c>
      <c r="C51" s="34" t="s">
        <v>55</v>
      </c>
      <c r="D51" s="99">
        <v>0</v>
      </c>
      <c r="E51" s="96">
        <v>0</v>
      </c>
      <c r="F51" s="99">
        <v>0</v>
      </c>
      <c r="G51" s="100">
        <v>0</v>
      </c>
    </row>
    <row r="52" spans="1:7" ht="12.75">
      <c r="A52" s="32"/>
      <c r="B52" s="43"/>
      <c r="C52" s="34" t="s">
        <v>56</v>
      </c>
      <c r="D52" s="99">
        <v>0</v>
      </c>
      <c r="E52" s="96">
        <v>0</v>
      </c>
      <c r="F52" s="99">
        <v>0</v>
      </c>
      <c r="G52" s="100">
        <v>0</v>
      </c>
    </row>
    <row r="53" spans="1:7" ht="12.75">
      <c r="A53" s="32"/>
      <c r="B53" s="43"/>
      <c r="C53" s="34" t="s">
        <v>57</v>
      </c>
      <c r="D53" s="99">
        <v>0</v>
      </c>
      <c r="E53" s="96">
        <v>0</v>
      </c>
      <c r="F53" s="99">
        <v>0</v>
      </c>
      <c r="G53" s="100">
        <v>0</v>
      </c>
    </row>
    <row r="54" spans="1:7" ht="12.75">
      <c r="A54" s="32"/>
      <c r="B54" s="43"/>
      <c r="C54" s="34" t="s">
        <v>58</v>
      </c>
      <c r="D54" s="99"/>
      <c r="E54" s="96"/>
      <c r="F54" s="99"/>
      <c r="G54" s="100"/>
    </row>
    <row r="55" spans="1:7" ht="12.75">
      <c r="A55" s="32"/>
      <c r="B55" s="33"/>
      <c r="C55" s="34"/>
      <c r="D55" s="99"/>
      <c r="E55" s="96"/>
      <c r="F55" s="99"/>
      <c r="G55" s="100"/>
    </row>
    <row r="56" spans="1:7" ht="12.75">
      <c r="A56" s="32"/>
      <c r="B56" s="43" t="s">
        <v>68</v>
      </c>
      <c r="C56" s="34" t="s">
        <v>161</v>
      </c>
      <c r="D56" s="99">
        <v>113829</v>
      </c>
      <c r="E56" s="96">
        <v>80159</v>
      </c>
      <c r="F56" s="99">
        <v>349488</v>
      </c>
      <c r="G56" s="100">
        <v>338746</v>
      </c>
    </row>
    <row r="57" spans="1:7" ht="12.75">
      <c r="A57" s="32"/>
      <c r="B57" s="33"/>
      <c r="C57" s="34" t="s">
        <v>69</v>
      </c>
      <c r="D57" s="122"/>
      <c r="E57" s="96"/>
      <c r="G57" s="100"/>
    </row>
    <row r="58" spans="1:7" ht="12.75">
      <c r="A58" s="32"/>
      <c r="B58" s="33"/>
      <c r="C58" s="34"/>
      <c r="D58" s="99"/>
      <c r="E58" s="96"/>
      <c r="F58" s="99"/>
      <c r="G58" s="100"/>
    </row>
    <row r="59" spans="1:7" ht="12.75">
      <c r="A59" s="32"/>
      <c r="B59" s="33"/>
      <c r="C59" s="34"/>
      <c r="D59" s="99"/>
      <c r="E59" s="96"/>
      <c r="F59" s="99"/>
      <c r="G59" s="100"/>
    </row>
    <row r="60" spans="1:7" ht="12.75">
      <c r="A60" s="44">
        <v>3</v>
      </c>
      <c r="B60" s="43" t="s">
        <v>35</v>
      </c>
      <c r="C60" s="34" t="s">
        <v>70</v>
      </c>
      <c r="D60" s="99"/>
      <c r="E60" s="96"/>
      <c r="F60" s="99"/>
      <c r="G60" s="100"/>
    </row>
    <row r="61" spans="1:7" ht="12.75">
      <c r="A61" s="32"/>
      <c r="B61" s="33"/>
      <c r="C61" s="34" t="s">
        <v>60</v>
      </c>
      <c r="D61" s="99"/>
      <c r="E61" s="96"/>
      <c r="F61" s="99"/>
      <c r="G61" s="100"/>
    </row>
    <row r="62" spans="1:7" ht="12.75">
      <c r="A62" s="32"/>
      <c r="B62" s="33"/>
      <c r="C62" s="34" t="s">
        <v>61</v>
      </c>
      <c r="D62" s="99"/>
      <c r="E62" s="96"/>
      <c r="F62" s="99"/>
      <c r="G62" s="100"/>
    </row>
    <row r="63" spans="1:7" ht="12.75">
      <c r="A63" s="32"/>
      <c r="B63" s="33"/>
      <c r="C63" s="34"/>
      <c r="D63" s="99"/>
      <c r="E63" s="103"/>
      <c r="F63" s="99"/>
      <c r="G63" s="104"/>
    </row>
    <row r="64" spans="1:7" ht="12.75">
      <c r="A64" s="32"/>
      <c r="B64" s="33"/>
      <c r="C64" s="34" t="s">
        <v>154</v>
      </c>
      <c r="D64" s="130">
        <v>5.75</v>
      </c>
      <c r="E64" s="132">
        <v>3.84</v>
      </c>
      <c r="F64" s="130">
        <v>17.66</v>
      </c>
      <c r="G64" s="131">
        <v>17.74</v>
      </c>
    </row>
    <row r="65" spans="1:7" ht="12.75">
      <c r="A65" s="32"/>
      <c r="B65" s="33"/>
      <c r="C65" s="34" t="s">
        <v>62</v>
      </c>
      <c r="D65" s="102"/>
      <c r="E65" s="105"/>
      <c r="G65" s="104"/>
    </row>
    <row r="66" spans="1:7" ht="12.75">
      <c r="A66" s="32"/>
      <c r="B66" s="33"/>
      <c r="C66" s="34"/>
      <c r="D66" s="102"/>
      <c r="E66" s="105"/>
      <c r="F66" s="102"/>
      <c r="G66" s="104"/>
    </row>
    <row r="67" spans="1:7" ht="12.75">
      <c r="A67" s="32"/>
      <c r="B67" s="33"/>
      <c r="C67" s="34" t="s">
        <v>71</v>
      </c>
      <c r="D67" s="102" t="s">
        <v>155</v>
      </c>
      <c r="E67" s="105" t="s">
        <v>155</v>
      </c>
      <c r="F67" s="102" t="s">
        <v>155</v>
      </c>
      <c r="G67" s="100" t="s">
        <v>155</v>
      </c>
    </row>
    <row r="68" spans="1:7" ht="12.75">
      <c r="A68" s="32"/>
      <c r="B68" s="33"/>
      <c r="C68" s="34" t="s">
        <v>62</v>
      </c>
      <c r="D68" s="99"/>
      <c r="E68" s="105"/>
      <c r="F68" s="99"/>
      <c r="G68" s="100"/>
    </row>
    <row r="69" spans="1:7" ht="12.75">
      <c r="A69" s="45"/>
      <c r="B69" s="6"/>
      <c r="C69" s="46"/>
      <c r="D69" s="106"/>
      <c r="E69" s="98"/>
      <c r="F69" s="106"/>
      <c r="G69" s="107"/>
    </row>
    <row r="74" ht="12.75">
      <c r="G74" s="125"/>
    </row>
  </sheetData>
  <mergeCells count="4">
    <mergeCell ref="A1:G1"/>
    <mergeCell ref="A2:G2"/>
    <mergeCell ref="A3:G3"/>
    <mergeCell ref="A4:G4"/>
  </mergeCells>
  <printOptions horizontalCentered="1" verticalCentered="1"/>
  <pageMargins left="0.75" right="0.75" top="1" bottom="1" header="0.5" footer="0.5"/>
  <pageSetup horizontalDpi="600" verticalDpi="600" orientation="portrait" paperSize="9" scale="77" r:id="rId1"/>
  <headerFooter alignWithMargins="0">
    <oddHeader>&amp;RPage 1 of 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3"/>
  <sheetViews>
    <sheetView view="pageBreakPreview" zoomScaleSheetLayoutView="100" workbookViewId="0" topLeftCell="A47">
      <selection activeCell="D62" sqref="D62"/>
    </sheetView>
  </sheetViews>
  <sheetFormatPr defaultColWidth="9.140625" defaultRowHeight="12.75"/>
  <cols>
    <col min="1" max="1" width="6.00390625" style="2" customWidth="1"/>
    <col min="2" max="2" width="2.00390625" style="2" customWidth="1"/>
    <col min="3" max="3" width="33.7109375" style="2" customWidth="1"/>
    <col min="4" max="5" width="18.7109375" style="2" customWidth="1"/>
    <col min="6" max="16384" width="9.140625" style="2" customWidth="1"/>
  </cols>
  <sheetData>
    <row r="1" spans="1:5" ht="12.75">
      <c r="A1" s="133" t="s">
        <v>0</v>
      </c>
      <c r="B1" s="133"/>
      <c r="C1" s="133"/>
      <c r="D1" s="133"/>
      <c r="E1" s="133"/>
    </row>
    <row r="2" spans="1:5" ht="12.75">
      <c r="A2" s="133" t="s">
        <v>1</v>
      </c>
      <c r="B2" s="133"/>
      <c r="C2" s="133"/>
      <c r="D2" s="133"/>
      <c r="E2" s="133"/>
    </row>
    <row r="3" spans="1:5" ht="12.75">
      <c r="A3" s="133" t="s">
        <v>2</v>
      </c>
      <c r="B3" s="133"/>
      <c r="C3" s="133"/>
      <c r="D3" s="133"/>
      <c r="E3" s="133"/>
    </row>
    <row r="4" spans="1:5" ht="12.75">
      <c r="A4" s="134">
        <f>+PNL!A4</f>
        <v>37256</v>
      </c>
      <c r="B4" s="134"/>
      <c r="C4" s="134"/>
      <c r="D4" s="134"/>
      <c r="E4" s="134"/>
    </row>
    <row r="5" spans="1:5" ht="12.75">
      <c r="A5" s="5"/>
      <c r="B5" s="3"/>
      <c r="C5" s="3"/>
      <c r="D5" s="3"/>
      <c r="E5" s="3"/>
    </row>
    <row r="6" spans="1:5" ht="12.75">
      <c r="A6" s="7"/>
      <c r="B6" s="8"/>
      <c r="C6" s="9"/>
      <c r="D6" s="73" t="s">
        <v>3</v>
      </c>
      <c r="E6" s="10" t="s">
        <v>3</v>
      </c>
    </row>
    <row r="7" spans="1:5" ht="12.75">
      <c r="A7" s="11"/>
      <c r="B7" s="12"/>
      <c r="C7" s="13"/>
      <c r="D7" s="74" t="s">
        <v>4</v>
      </c>
      <c r="E7" s="14" t="s">
        <v>72</v>
      </c>
    </row>
    <row r="8" spans="1:5" ht="12.75">
      <c r="A8" s="11"/>
      <c r="B8" s="12"/>
      <c r="C8" s="13"/>
      <c r="D8" s="74" t="s">
        <v>5</v>
      </c>
      <c r="E8" s="14" t="s">
        <v>6</v>
      </c>
    </row>
    <row r="9" spans="1:5" ht="12.75">
      <c r="A9" s="11"/>
      <c r="B9" s="12"/>
      <c r="C9" s="13"/>
      <c r="D9" s="74" t="s">
        <v>7</v>
      </c>
      <c r="E9" s="14" t="s">
        <v>8</v>
      </c>
    </row>
    <row r="10" spans="1:5" ht="12.75">
      <c r="A10" s="11"/>
      <c r="B10" s="12"/>
      <c r="C10" s="13"/>
      <c r="D10" s="75">
        <f>+A4</f>
        <v>37256</v>
      </c>
      <c r="E10" s="15">
        <v>36981</v>
      </c>
    </row>
    <row r="11" spans="1:5" ht="12.75">
      <c r="A11" s="11"/>
      <c r="B11" s="12"/>
      <c r="C11" s="13"/>
      <c r="D11" s="74" t="s">
        <v>34</v>
      </c>
      <c r="E11" s="14" t="s">
        <v>34</v>
      </c>
    </row>
    <row r="12" spans="1:5" ht="12.75">
      <c r="A12" s="16"/>
      <c r="B12" s="17"/>
      <c r="C12" s="18"/>
      <c r="D12" s="76"/>
      <c r="E12" s="70"/>
    </row>
    <row r="13" spans="1:5" ht="12.75">
      <c r="A13" s="11"/>
      <c r="B13" s="12"/>
      <c r="C13" s="13"/>
      <c r="D13" s="77"/>
      <c r="E13" s="87"/>
    </row>
    <row r="14" spans="1:5" ht="12.75">
      <c r="A14" s="19">
        <v>1</v>
      </c>
      <c r="B14" s="20" t="s">
        <v>73</v>
      </c>
      <c r="C14" s="21"/>
      <c r="D14" s="78">
        <v>9636834</v>
      </c>
      <c r="E14" s="88">
        <v>9925753</v>
      </c>
    </row>
    <row r="15" spans="1:5" ht="12.75">
      <c r="A15" s="19">
        <v>2</v>
      </c>
      <c r="B15" s="20" t="s">
        <v>74</v>
      </c>
      <c r="C15" s="21"/>
      <c r="D15" s="80" t="s">
        <v>172</v>
      </c>
      <c r="E15" s="89" t="s">
        <v>172</v>
      </c>
    </row>
    <row r="16" spans="1:5" ht="12.75">
      <c r="A16" s="19">
        <v>3</v>
      </c>
      <c r="B16" s="20" t="s">
        <v>75</v>
      </c>
      <c r="C16" s="21"/>
      <c r="D16" s="80" t="s">
        <v>172</v>
      </c>
      <c r="E16" s="89" t="s">
        <v>172</v>
      </c>
    </row>
    <row r="17" spans="1:5" ht="12.75">
      <c r="A17" s="19">
        <v>4</v>
      </c>
      <c r="B17" s="20" t="s">
        <v>76</v>
      </c>
      <c r="C17" s="21"/>
      <c r="D17" s="80" t="s">
        <v>172</v>
      </c>
      <c r="E17" s="89" t="s">
        <v>172</v>
      </c>
    </row>
    <row r="18" spans="1:5" ht="12.75">
      <c r="A18" s="19">
        <v>5</v>
      </c>
      <c r="B18" s="20" t="s">
        <v>77</v>
      </c>
      <c r="C18" s="21"/>
      <c r="D18" s="80" t="s">
        <v>172</v>
      </c>
      <c r="E18" s="89" t="s">
        <v>172</v>
      </c>
    </row>
    <row r="19" spans="1:5" ht="12.75">
      <c r="A19" s="19">
        <v>6</v>
      </c>
      <c r="B19" s="20" t="s">
        <v>78</v>
      </c>
      <c r="C19" s="21"/>
      <c r="D19" s="80" t="s">
        <v>172</v>
      </c>
      <c r="E19" s="89" t="s">
        <v>172</v>
      </c>
    </row>
    <row r="20" spans="1:5" ht="12.75">
      <c r="A20" s="19">
        <v>7</v>
      </c>
      <c r="B20" s="20" t="s">
        <v>79</v>
      </c>
      <c r="C20" s="21"/>
      <c r="D20" s="80" t="s">
        <v>172</v>
      </c>
      <c r="E20" s="89" t="s">
        <v>172</v>
      </c>
    </row>
    <row r="21" spans="1:5" ht="12.75">
      <c r="A21" s="19">
        <v>8</v>
      </c>
      <c r="B21" s="20" t="s">
        <v>9</v>
      </c>
      <c r="C21" s="21"/>
      <c r="D21" s="79"/>
      <c r="E21" s="88"/>
    </row>
    <row r="22" spans="1:5" ht="12.75">
      <c r="A22" s="11"/>
      <c r="B22" s="12"/>
      <c r="C22" s="13" t="s">
        <v>80</v>
      </c>
      <c r="D22" s="81">
        <v>117476</v>
      </c>
      <c r="E22" s="90">
        <v>113983</v>
      </c>
    </row>
    <row r="23" spans="1:5" ht="12.75">
      <c r="A23" s="11"/>
      <c r="B23" s="12"/>
      <c r="C23" s="13" t="s">
        <v>81</v>
      </c>
      <c r="D23" s="81">
        <v>24985</v>
      </c>
      <c r="E23" s="90">
        <v>7554</v>
      </c>
    </row>
    <row r="24" spans="1:5" ht="12.75">
      <c r="A24" s="11"/>
      <c r="B24" s="12"/>
      <c r="C24" s="13" t="s">
        <v>82</v>
      </c>
      <c r="D24" s="81">
        <v>247523</v>
      </c>
      <c r="E24" s="90">
        <v>270940</v>
      </c>
    </row>
    <row r="25" spans="1:5" ht="12.75">
      <c r="A25" s="11"/>
      <c r="B25" s="12"/>
      <c r="C25" s="13" t="s">
        <v>10</v>
      </c>
      <c r="D25" s="81">
        <v>718</v>
      </c>
      <c r="E25" s="90">
        <v>3524</v>
      </c>
    </row>
    <row r="26" spans="1:5" ht="12.75">
      <c r="A26" s="11"/>
      <c r="B26" s="12"/>
      <c r="C26" s="13" t="s">
        <v>11</v>
      </c>
      <c r="D26" s="81"/>
      <c r="E26" s="90"/>
    </row>
    <row r="27" spans="1:5" ht="12.75">
      <c r="A27" s="11"/>
      <c r="B27" s="12"/>
      <c r="C27" s="13" t="s">
        <v>12</v>
      </c>
      <c r="D27" s="81">
        <v>5294</v>
      </c>
      <c r="E27" s="90">
        <v>15016</v>
      </c>
    </row>
    <row r="28" spans="1:5" ht="12.75">
      <c r="A28" s="11"/>
      <c r="B28" s="12"/>
      <c r="C28" s="13" t="s">
        <v>13</v>
      </c>
      <c r="D28" s="81">
        <v>88821</v>
      </c>
      <c r="E28" s="90">
        <v>118391</v>
      </c>
    </row>
    <row r="29" spans="1:5" ht="12.75">
      <c r="A29" s="11"/>
      <c r="B29" s="12"/>
      <c r="C29" s="13" t="s">
        <v>14</v>
      </c>
      <c r="D29" s="81">
        <v>59675</v>
      </c>
      <c r="E29" s="90">
        <v>5216</v>
      </c>
    </row>
    <row r="30" spans="1:5" ht="12.75">
      <c r="A30" s="11"/>
      <c r="B30" s="12"/>
      <c r="C30" s="13" t="s">
        <v>175</v>
      </c>
      <c r="D30" s="81">
        <v>3151</v>
      </c>
      <c r="E30" s="89" t="s">
        <v>172</v>
      </c>
    </row>
    <row r="31" spans="1:5" ht="12.75">
      <c r="A31" s="11"/>
      <c r="B31" s="12"/>
      <c r="C31" s="13"/>
      <c r="D31" s="81"/>
      <c r="E31" s="90"/>
    </row>
    <row r="32" spans="1:5" ht="12.75">
      <c r="A32" s="11"/>
      <c r="B32" s="12"/>
      <c r="C32" s="13"/>
      <c r="D32" s="82">
        <f>+SUM(D22:D31)</f>
        <v>547643</v>
      </c>
      <c r="E32" s="91">
        <f>+SUM(E22:E31)</f>
        <v>534624</v>
      </c>
    </row>
    <row r="33" spans="1:5" ht="12.75">
      <c r="A33" s="19">
        <v>9</v>
      </c>
      <c r="B33" s="20" t="s">
        <v>15</v>
      </c>
      <c r="C33" s="21"/>
      <c r="D33" s="78"/>
      <c r="E33" s="88"/>
    </row>
    <row r="34" spans="1:5" ht="12.75">
      <c r="A34" s="11"/>
      <c r="B34" s="12"/>
      <c r="C34" s="13"/>
      <c r="D34" s="81"/>
      <c r="E34" s="90"/>
    </row>
    <row r="35" spans="1:5" ht="12.75">
      <c r="A35" s="11"/>
      <c r="B35" s="12"/>
      <c r="C35" s="13" t="s">
        <v>83</v>
      </c>
      <c r="D35" s="81">
        <v>2120</v>
      </c>
      <c r="E35" s="90">
        <v>722</v>
      </c>
    </row>
    <row r="36" spans="1:5" ht="12.75">
      <c r="A36" s="11"/>
      <c r="B36" s="12"/>
      <c r="C36" s="13" t="s">
        <v>84</v>
      </c>
      <c r="D36" s="81">
        <v>85730</v>
      </c>
      <c r="E36" s="90">
        <v>294524</v>
      </c>
    </row>
    <row r="37" spans="1:5" ht="12.75">
      <c r="A37" s="11"/>
      <c r="B37" s="12"/>
      <c r="C37" s="13" t="s">
        <v>85</v>
      </c>
      <c r="D37" s="81">
        <v>510000</v>
      </c>
      <c r="E37" s="90">
        <v>510000</v>
      </c>
    </row>
    <row r="38" spans="1:5" ht="12.75">
      <c r="A38" s="11"/>
      <c r="B38" s="12"/>
      <c r="C38" s="13" t="s">
        <v>86</v>
      </c>
      <c r="D38" s="80" t="s">
        <v>172</v>
      </c>
      <c r="E38" s="90">
        <v>5924</v>
      </c>
    </row>
    <row r="39" spans="1:5" ht="12.75">
      <c r="A39" s="11"/>
      <c r="B39" s="12"/>
      <c r="C39" s="13" t="s">
        <v>181</v>
      </c>
      <c r="D39" s="80" t="s">
        <v>172</v>
      </c>
      <c r="E39" s="90">
        <v>197873</v>
      </c>
    </row>
    <row r="40" spans="1:5" ht="12.75">
      <c r="A40" s="11"/>
      <c r="B40" s="12"/>
      <c r="C40" s="13" t="s">
        <v>11</v>
      </c>
      <c r="D40" s="81"/>
      <c r="E40" s="90"/>
    </row>
    <row r="41" spans="1:5" ht="12.75">
      <c r="A41" s="11"/>
      <c r="B41" s="12"/>
      <c r="C41" s="13" t="s">
        <v>16</v>
      </c>
      <c r="D41" s="81">
        <v>8013</v>
      </c>
      <c r="E41" s="90">
        <v>16423</v>
      </c>
    </row>
    <row r="42" spans="1:5" ht="12.75">
      <c r="A42" s="11"/>
      <c r="B42" s="12"/>
      <c r="C42" s="13"/>
      <c r="D42" s="81"/>
      <c r="E42" s="90"/>
    </row>
    <row r="43" spans="1:5" ht="12.75">
      <c r="A43" s="11"/>
      <c r="B43" s="12"/>
      <c r="C43" s="13"/>
      <c r="D43" s="82">
        <f>+SUM(D34:D42)</f>
        <v>605863</v>
      </c>
      <c r="E43" s="91">
        <f>+SUM(E34:E42)</f>
        <v>1025466</v>
      </c>
    </row>
    <row r="44" spans="1:5" ht="12.75">
      <c r="A44" s="19">
        <v>10</v>
      </c>
      <c r="B44" s="20" t="s">
        <v>156</v>
      </c>
      <c r="C44" s="21"/>
      <c r="D44" s="83">
        <f>+D32-D43</f>
        <v>-58220</v>
      </c>
      <c r="E44" s="92">
        <f>+E32-E43</f>
        <v>-490842</v>
      </c>
    </row>
    <row r="45" spans="1:5" ht="12.75">
      <c r="A45" s="19"/>
      <c r="B45" s="20"/>
      <c r="C45" s="21"/>
      <c r="D45" s="84">
        <f>+D44+D14</f>
        <v>9578614</v>
      </c>
      <c r="E45" s="93">
        <f>+E44+E14</f>
        <v>9434911</v>
      </c>
    </row>
    <row r="46" spans="1:5" ht="12.75">
      <c r="A46" s="19">
        <v>11</v>
      </c>
      <c r="B46" s="20" t="s">
        <v>17</v>
      </c>
      <c r="C46" s="21"/>
      <c r="D46" s="78"/>
      <c r="E46" s="88"/>
    </row>
    <row r="47" spans="1:5" ht="12.75">
      <c r="A47" s="11"/>
      <c r="B47" s="12" t="s">
        <v>18</v>
      </c>
      <c r="C47" s="13"/>
      <c r="D47" s="81">
        <v>1978732</v>
      </c>
      <c r="E47" s="90">
        <v>1978732</v>
      </c>
    </row>
    <row r="48" spans="1:5" ht="12.75">
      <c r="A48" s="11"/>
      <c r="B48" s="12" t="s">
        <v>19</v>
      </c>
      <c r="C48" s="13"/>
      <c r="D48" s="81"/>
      <c r="E48" s="90"/>
    </row>
    <row r="49" spans="1:5" ht="12.75">
      <c r="A49" s="11"/>
      <c r="B49" s="12"/>
      <c r="C49" s="13" t="s">
        <v>20</v>
      </c>
      <c r="D49" s="81">
        <v>1186472</v>
      </c>
      <c r="E49" s="90">
        <v>1186472</v>
      </c>
    </row>
    <row r="50" spans="1:5" ht="12.75">
      <c r="A50" s="11"/>
      <c r="B50" s="12"/>
      <c r="C50" s="13" t="s">
        <v>21</v>
      </c>
      <c r="D50" s="80" t="s">
        <v>172</v>
      </c>
      <c r="E50" s="89" t="s">
        <v>172</v>
      </c>
    </row>
    <row r="51" spans="1:5" ht="12.75">
      <c r="A51" s="11"/>
      <c r="B51" s="12"/>
      <c r="C51" s="13" t="s">
        <v>22</v>
      </c>
      <c r="D51" s="80" t="s">
        <v>172</v>
      </c>
      <c r="E51" s="89" t="s">
        <v>172</v>
      </c>
    </row>
    <row r="52" spans="1:5" ht="12.75">
      <c r="A52" s="11"/>
      <c r="B52" s="12"/>
      <c r="C52" s="13" t="s">
        <v>23</v>
      </c>
      <c r="D52" s="80" t="s">
        <v>172</v>
      </c>
      <c r="E52" s="89" t="s">
        <v>172</v>
      </c>
    </row>
    <row r="53" spans="1:5" ht="12.75">
      <c r="A53" s="11"/>
      <c r="B53" s="12"/>
      <c r="C53" s="13" t="s">
        <v>24</v>
      </c>
      <c r="D53" s="81">
        <v>3231645</v>
      </c>
      <c r="E53" s="90">
        <v>3024625</v>
      </c>
    </row>
    <row r="54" spans="1:5" ht="12.75">
      <c r="A54" s="11"/>
      <c r="B54" s="12"/>
      <c r="C54" s="12"/>
      <c r="D54" s="81"/>
      <c r="E54" s="89" t="s">
        <v>172</v>
      </c>
    </row>
    <row r="55" spans="1:5" ht="12.75">
      <c r="A55" s="11"/>
      <c r="B55" s="12"/>
      <c r="C55" s="13"/>
      <c r="D55" s="85"/>
      <c r="E55" s="114"/>
    </row>
    <row r="56" spans="1:5" ht="12.75">
      <c r="A56" s="11"/>
      <c r="B56" s="12"/>
      <c r="C56" s="22"/>
      <c r="D56" s="78">
        <f>+SUM(D47:D55)</f>
        <v>6396849</v>
      </c>
      <c r="E56" s="88">
        <f>+SUM(E47:E54)</f>
        <v>6189829</v>
      </c>
    </row>
    <row r="57" spans="1:5" ht="12.75">
      <c r="A57" s="19">
        <v>12</v>
      </c>
      <c r="B57" s="20" t="s">
        <v>25</v>
      </c>
      <c r="C57" s="21"/>
      <c r="D57" s="78"/>
      <c r="E57" s="88"/>
    </row>
    <row r="58" spans="1:5" ht="12.75">
      <c r="A58" s="19">
        <v>13</v>
      </c>
      <c r="B58" s="20" t="s">
        <v>87</v>
      </c>
      <c r="C58" s="21"/>
      <c r="D58" s="78">
        <v>2598490</v>
      </c>
      <c r="E58" s="88">
        <v>2748490</v>
      </c>
    </row>
    <row r="59" spans="1:5" ht="12.75">
      <c r="A59" s="19">
        <v>14</v>
      </c>
      <c r="B59" s="20" t="s">
        <v>88</v>
      </c>
      <c r="C59" s="21"/>
      <c r="D59" s="78">
        <v>69275</v>
      </c>
      <c r="E59" s="88">
        <v>51592</v>
      </c>
    </row>
    <row r="60" spans="1:5" ht="12.75">
      <c r="A60" s="19">
        <v>15</v>
      </c>
      <c r="B60" s="20" t="s">
        <v>89</v>
      </c>
      <c r="C60" s="21"/>
      <c r="D60" s="78">
        <v>514000</v>
      </c>
      <c r="E60" s="88">
        <v>445000</v>
      </c>
    </row>
    <row r="61" spans="1:5" ht="13.5" thickBot="1">
      <c r="A61" s="19"/>
      <c r="B61" s="20"/>
      <c r="C61" s="21"/>
      <c r="D61" s="86">
        <f>+SUM(D56:D60)</f>
        <v>9578614</v>
      </c>
      <c r="E61" s="95">
        <f>+SUM(E56:E60)</f>
        <v>9434911</v>
      </c>
    </row>
    <row r="62" spans="1:5" ht="13.5" thickTop="1">
      <c r="A62" s="55">
        <v>16</v>
      </c>
      <c r="B62" s="23" t="s">
        <v>90</v>
      </c>
      <c r="C62" s="24"/>
      <c r="D62" s="120">
        <f>SUM(D47:D55)/D47</f>
        <v>3.2328021177198325</v>
      </c>
      <c r="E62" s="121">
        <f>SUM(E47:E55)/E47</f>
        <v>3.1281795614565286</v>
      </c>
    </row>
    <row r="63" spans="1:5" ht="12.75">
      <c r="A63" s="25"/>
      <c r="B63" s="26"/>
      <c r="C63" s="27"/>
      <c r="D63" s="85"/>
      <c r="E63" s="94"/>
    </row>
    <row r="64" spans="4:5" ht="12.75">
      <c r="D64" s="28"/>
      <c r="E64" s="28"/>
    </row>
    <row r="65" spans="4:5" ht="12.75">
      <c r="D65" s="28"/>
      <c r="E65" s="28"/>
    </row>
    <row r="66" spans="4:5" ht="12.75">
      <c r="D66" s="28"/>
      <c r="E66" s="28"/>
    </row>
    <row r="67" spans="4:5" ht="12.75">
      <c r="D67" s="28"/>
      <c r="E67" s="28"/>
    </row>
    <row r="68" spans="4:5" ht="12.75">
      <c r="D68" s="28"/>
      <c r="E68" s="28"/>
    </row>
    <row r="69" spans="4:5" ht="12.75">
      <c r="D69" s="28"/>
      <c r="E69" s="28"/>
    </row>
    <row r="70" spans="4:5" ht="12.75">
      <c r="D70" s="28"/>
      <c r="E70" s="28"/>
    </row>
    <row r="71" spans="4:5" ht="12.75">
      <c r="D71" s="28"/>
      <c r="E71" s="28"/>
    </row>
    <row r="72" spans="4:5" ht="12.75">
      <c r="D72" s="28"/>
      <c r="E72" s="28"/>
    </row>
    <row r="73" spans="4:5" ht="12.75">
      <c r="D73" s="28"/>
      <c r="E73" s="28"/>
    </row>
  </sheetData>
  <mergeCells count="4">
    <mergeCell ref="A1:E1"/>
    <mergeCell ref="A2:E2"/>
    <mergeCell ref="A3:E3"/>
    <mergeCell ref="A4:E4"/>
  </mergeCells>
  <printOptions horizontalCentered="1" verticalCentered="1"/>
  <pageMargins left="0.75" right="0.75" top="1" bottom="1" header="0.5" footer="0.5"/>
  <pageSetup fitToHeight="1" fitToWidth="1" horizontalDpi="600" verticalDpi="600" orientation="portrait" paperSize="9" scale="88" r:id="rId1"/>
  <headerFooter alignWithMargins="0">
    <oddHeader>&amp;RPage 2 of  7</oddHeader>
  </headerFooter>
</worksheet>
</file>

<file path=xl/worksheets/sheet3.xml><?xml version="1.0" encoding="utf-8"?>
<worksheet xmlns="http://schemas.openxmlformats.org/spreadsheetml/2006/main" xmlns:r="http://schemas.openxmlformats.org/officeDocument/2006/relationships">
  <dimension ref="A1:K141"/>
  <sheetViews>
    <sheetView view="pageBreakPreview" zoomScaleSheetLayoutView="100" workbookViewId="0" topLeftCell="A1">
      <selection activeCell="E92" sqref="E92"/>
    </sheetView>
  </sheetViews>
  <sheetFormatPr defaultColWidth="9.140625" defaultRowHeight="12.75"/>
  <cols>
    <col min="1" max="1" width="4.28125" style="56" customWidth="1"/>
    <col min="2" max="2" width="19.421875" style="0" customWidth="1"/>
    <col min="3" max="3" width="14.57421875" style="0" customWidth="1"/>
    <col min="4" max="4" width="16.421875" style="0" customWidth="1"/>
    <col min="5" max="5" width="15.57421875" style="0" customWidth="1"/>
    <col min="6" max="6" width="15.28125" style="0" customWidth="1"/>
    <col min="7" max="7" width="4.421875" style="0" customWidth="1"/>
    <col min="12" max="12" width="18.140625" style="0" customWidth="1"/>
  </cols>
  <sheetData>
    <row r="1" ht="12.75">
      <c r="A1" s="57" t="s">
        <v>91</v>
      </c>
    </row>
    <row r="3" spans="1:2" ht="12.75">
      <c r="A3" s="58">
        <v>1</v>
      </c>
      <c r="B3" s="61" t="s">
        <v>128</v>
      </c>
    </row>
    <row r="4" spans="2:11" ht="44.25" customHeight="1">
      <c r="B4" s="135" t="s">
        <v>129</v>
      </c>
      <c r="C4" s="135"/>
      <c r="D4" s="135"/>
      <c r="E4" s="135"/>
      <c r="F4" s="135"/>
      <c r="G4" s="60"/>
      <c r="H4" s="60"/>
      <c r="I4" s="60"/>
      <c r="J4" s="62"/>
      <c r="K4" s="62"/>
    </row>
    <row r="5" spans="2:9" ht="17.25" customHeight="1">
      <c r="B5" s="60"/>
      <c r="C5" s="60"/>
      <c r="D5" s="60"/>
      <c r="E5" s="60"/>
      <c r="F5" s="60"/>
      <c r="G5" s="60"/>
      <c r="H5" s="60"/>
      <c r="I5" s="60"/>
    </row>
    <row r="6" spans="1:2" ht="12.75">
      <c r="A6" s="58">
        <v>2</v>
      </c>
      <c r="B6" s="59" t="s">
        <v>130</v>
      </c>
    </row>
    <row r="7" spans="2:11" ht="28.5" customHeight="1">
      <c r="B7" s="135" t="s">
        <v>162</v>
      </c>
      <c r="C7" s="135"/>
      <c r="D7" s="135"/>
      <c r="E7" s="135"/>
      <c r="F7" s="135"/>
      <c r="G7" s="135"/>
      <c r="H7" s="135"/>
      <c r="I7" s="135"/>
      <c r="J7" s="135"/>
      <c r="K7" s="135"/>
    </row>
    <row r="8" ht="18.75" customHeight="1"/>
    <row r="9" spans="1:2" ht="12.75">
      <c r="A9" s="58">
        <v>3</v>
      </c>
      <c r="B9" s="59" t="s">
        <v>131</v>
      </c>
    </row>
    <row r="10" spans="2:11" ht="33" customHeight="1">
      <c r="B10" s="135" t="s">
        <v>163</v>
      </c>
      <c r="C10" s="135"/>
      <c r="D10" s="135"/>
      <c r="E10" s="135"/>
      <c r="F10" s="135"/>
      <c r="G10" s="135"/>
      <c r="H10" s="135"/>
      <c r="I10" s="135"/>
      <c r="J10" s="135"/>
      <c r="K10" s="135"/>
    </row>
    <row r="11" ht="18.75" customHeight="1"/>
    <row r="12" spans="1:2" ht="12.75">
      <c r="A12" s="58">
        <v>4</v>
      </c>
      <c r="B12" s="59" t="s">
        <v>186</v>
      </c>
    </row>
    <row r="13" ht="17.25" customHeight="1">
      <c r="B13" t="s">
        <v>92</v>
      </c>
    </row>
    <row r="15" spans="3:4" ht="12.75">
      <c r="C15" t="s">
        <v>132</v>
      </c>
      <c r="D15" t="s">
        <v>133</v>
      </c>
    </row>
    <row r="16" spans="3:4" ht="12.75">
      <c r="C16" s="1" t="s">
        <v>93</v>
      </c>
      <c r="D16" s="1" t="s">
        <v>93</v>
      </c>
    </row>
    <row r="18" spans="2:4" ht="12.75">
      <c r="B18" t="s">
        <v>134</v>
      </c>
      <c r="C18" s="116">
        <v>9900</v>
      </c>
      <c r="D18" s="119">
        <v>9900</v>
      </c>
    </row>
    <row r="19" spans="3:4" ht="12.75">
      <c r="C19" s="2"/>
      <c r="D19" s="2"/>
    </row>
    <row r="20" spans="2:6" ht="12.75">
      <c r="B20" t="s">
        <v>135</v>
      </c>
      <c r="C20" s="115"/>
      <c r="D20" s="115"/>
      <c r="F20" s="63"/>
    </row>
    <row r="21" spans="2:6" ht="12.75">
      <c r="B21" s="67" t="s">
        <v>178</v>
      </c>
      <c r="C21" s="115">
        <f>21855-9900</f>
        <v>11955</v>
      </c>
      <c r="D21" s="128">
        <v>11955</v>
      </c>
      <c r="E21" s="129"/>
      <c r="F21" s="63"/>
    </row>
    <row r="22" spans="2:6" ht="12.75">
      <c r="B22" s="67" t="s">
        <v>187</v>
      </c>
      <c r="C22" s="115">
        <v>28000</v>
      </c>
      <c r="D22" s="115">
        <f>50045+28000</f>
        <v>78045</v>
      </c>
      <c r="E22" s="129"/>
      <c r="F22" s="63"/>
    </row>
    <row r="23" spans="2:6" ht="12.75">
      <c r="B23" s="67" t="s">
        <v>179</v>
      </c>
      <c r="C23" s="115">
        <v>3045</v>
      </c>
      <c r="D23" s="115">
        <v>-21000</v>
      </c>
      <c r="E23" s="129"/>
      <c r="F23" s="63"/>
    </row>
    <row r="24" spans="3:6" ht="12.75">
      <c r="C24" s="115"/>
      <c r="D24" s="115"/>
      <c r="E24" s="129"/>
      <c r="F24" s="63"/>
    </row>
    <row r="25" spans="3:5" ht="13.5" thickBot="1">
      <c r="C25" s="117">
        <f>SUM(C18:C24)</f>
        <v>52900</v>
      </c>
      <c r="D25" s="117">
        <f>SUM(D18:D24)</f>
        <v>78900</v>
      </c>
      <c r="E25" s="129"/>
    </row>
    <row r="26" spans="3:4" ht="13.5" thickTop="1">
      <c r="C26" s="118"/>
      <c r="D26" s="118"/>
    </row>
    <row r="27" spans="2:7" ht="50.25" customHeight="1">
      <c r="B27" s="143" t="s">
        <v>188</v>
      </c>
      <c r="C27" s="143"/>
      <c r="D27" s="143"/>
      <c r="E27" s="143"/>
      <c r="F27" s="143"/>
      <c r="G27" s="143"/>
    </row>
    <row r="28" spans="3:4" ht="12.75">
      <c r="C28" s="118"/>
      <c r="D28" s="118"/>
    </row>
    <row r="30" spans="1:2" ht="12.75">
      <c r="A30" s="58">
        <v>5</v>
      </c>
      <c r="B30" s="59" t="s">
        <v>136</v>
      </c>
    </row>
    <row r="31" spans="2:11" ht="30.75" customHeight="1">
      <c r="B31" s="135" t="s">
        <v>164</v>
      </c>
      <c r="C31" s="135"/>
      <c r="D31" s="135"/>
      <c r="E31" s="135"/>
      <c r="F31" s="135"/>
      <c r="G31" s="60"/>
      <c r="H31" s="60"/>
      <c r="I31" s="60"/>
      <c r="J31" s="62"/>
      <c r="K31" s="62"/>
    </row>
    <row r="32" ht="12.75">
      <c r="B32" t="s">
        <v>94</v>
      </c>
    </row>
    <row r="33" spans="1:2" ht="12.75">
      <c r="A33" s="58">
        <v>6</v>
      </c>
      <c r="B33" s="59" t="s">
        <v>165</v>
      </c>
    </row>
    <row r="34" spans="2:11" ht="42" customHeight="1">
      <c r="B34" s="135" t="s">
        <v>176</v>
      </c>
      <c r="C34" s="135"/>
      <c r="D34" s="135"/>
      <c r="E34" s="135"/>
      <c r="F34" s="135"/>
      <c r="G34" s="60"/>
      <c r="H34" s="60"/>
      <c r="I34" s="60"/>
      <c r="J34" s="62"/>
      <c r="K34" s="62"/>
    </row>
    <row r="36" spans="1:2" ht="12.75">
      <c r="A36" s="58">
        <v>7</v>
      </c>
      <c r="B36" s="59" t="s">
        <v>137</v>
      </c>
    </row>
    <row r="37" ht="16.5" customHeight="1">
      <c r="B37" t="s">
        <v>166</v>
      </c>
    </row>
    <row r="39" spans="1:2" ht="12.75">
      <c r="A39" s="58">
        <v>8</v>
      </c>
      <c r="B39" s="59" t="s">
        <v>138</v>
      </c>
    </row>
    <row r="40" spans="2:11" ht="32.25" customHeight="1">
      <c r="B40" s="135" t="s">
        <v>167</v>
      </c>
      <c r="C40" s="135"/>
      <c r="D40" s="135"/>
      <c r="E40" s="135"/>
      <c r="F40" s="135"/>
      <c r="G40" s="60"/>
      <c r="H40" s="60"/>
      <c r="I40" s="60"/>
      <c r="J40" s="62"/>
      <c r="K40" s="62"/>
    </row>
    <row r="41" spans="2:9" ht="17.25" customHeight="1">
      <c r="B41" s="60"/>
      <c r="C41" s="60"/>
      <c r="D41" s="60"/>
      <c r="E41" s="60"/>
      <c r="F41" s="60"/>
      <c r="G41" s="60"/>
      <c r="H41" s="60"/>
      <c r="I41" s="60"/>
    </row>
    <row r="42" spans="1:2" ht="12.75">
      <c r="A42" s="58">
        <v>9</v>
      </c>
      <c r="B42" s="59" t="s">
        <v>139</v>
      </c>
    </row>
    <row r="43" spans="2:11" ht="48" customHeight="1">
      <c r="B43" s="135" t="s">
        <v>177</v>
      </c>
      <c r="C43" s="135"/>
      <c r="D43" s="135"/>
      <c r="E43" s="135"/>
      <c r="F43" s="135"/>
      <c r="G43" s="60"/>
      <c r="H43" s="60"/>
      <c r="I43" s="60"/>
      <c r="J43" s="62"/>
      <c r="K43" s="62"/>
    </row>
    <row r="44" spans="2:11" ht="47.25" customHeight="1">
      <c r="B44" s="138" t="s">
        <v>198</v>
      </c>
      <c r="C44" s="138"/>
      <c r="D44" s="138"/>
      <c r="E44" s="138"/>
      <c r="F44" s="138"/>
      <c r="G44" s="60"/>
      <c r="H44" s="60"/>
      <c r="I44" s="60"/>
      <c r="J44" s="62"/>
      <c r="K44" s="62"/>
    </row>
    <row r="46" spans="1:2" ht="20.25" customHeight="1">
      <c r="A46" s="58">
        <v>10</v>
      </c>
      <c r="B46" s="59" t="s">
        <v>140</v>
      </c>
    </row>
    <row r="47" spans="2:11" ht="33.75" customHeight="1">
      <c r="B47" s="135" t="s">
        <v>168</v>
      </c>
      <c r="C47" s="135"/>
      <c r="D47" s="135"/>
      <c r="E47" s="135"/>
      <c r="F47" s="135"/>
      <c r="G47" s="60"/>
      <c r="H47" s="60"/>
      <c r="I47" s="60"/>
      <c r="J47" s="60"/>
      <c r="K47" s="60"/>
    </row>
    <row r="50" ht="12.75">
      <c r="E50" s="1" t="s">
        <v>93</v>
      </c>
    </row>
    <row r="51" spans="3:5" ht="12.75">
      <c r="C51" s="59" t="s">
        <v>96</v>
      </c>
      <c r="E51" s="64"/>
    </row>
    <row r="52" spans="3:5" ht="12.75">
      <c r="C52" t="s">
        <v>97</v>
      </c>
      <c r="E52" s="64"/>
    </row>
    <row r="53" spans="3:5" ht="12.75">
      <c r="C53" s="67" t="s">
        <v>143</v>
      </c>
      <c r="E53" s="64">
        <v>1078490</v>
      </c>
    </row>
    <row r="54" spans="3:5" ht="12.75">
      <c r="C54" s="67" t="s">
        <v>141</v>
      </c>
      <c r="E54" s="64">
        <v>500000</v>
      </c>
    </row>
    <row r="55" spans="3:5" ht="24.75" customHeight="1">
      <c r="C55" s="140" t="s">
        <v>142</v>
      </c>
      <c r="D55" s="140"/>
      <c r="E55" s="65">
        <v>1020000</v>
      </c>
    </row>
    <row r="56" ht="16.5" customHeight="1">
      <c r="E56" s="64">
        <f>SUM(E53:E55)</f>
        <v>2598490</v>
      </c>
    </row>
    <row r="57" spans="3:5" ht="12.75">
      <c r="C57" t="s">
        <v>98</v>
      </c>
      <c r="E57" s="64"/>
    </row>
    <row r="58" spans="3:5" ht="12.75">
      <c r="C58" s="67" t="s">
        <v>143</v>
      </c>
      <c r="E58" s="64">
        <v>510000</v>
      </c>
    </row>
    <row r="59" ht="12.75">
      <c r="E59" s="64"/>
    </row>
    <row r="60" spans="3:5" ht="13.5" thickBot="1">
      <c r="C60" t="s">
        <v>99</v>
      </c>
      <c r="E60" s="66">
        <f>SUM(E56:E59)</f>
        <v>3108490</v>
      </c>
    </row>
    <row r="61" ht="13.5" thickTop="1"/>
    <row r="62" spans="2:11" ht="66.75" customHeight="1">
      <c r="B62" s="135" t="s">
        <v>169</v>
      </c>
      <c r="C62" s="135"/>
      <c r="D62" s="135"/>
      <c r="E62" s="135"/>
      <c r="F62" s="135"/>
      <c r="G62" s="60"/>
      <c r="H62" s="62"/>
      <c r="I62" s="62"/>
      <c r="J62" s="62"/>
      <c r="K62" s="62"/>
    </row>
    <row r="63" spans="2:7" ht="15.75" customHeight="1">
      <c r="B63" s="60"/>
      <c r="C63" s="60"/>
      <c r="D63" s="60"/>
      <c r="E63" s="60"/>
      <c r="F63" s="60"/>
      <c r="G63" s="60"/>
    </row>
    <row r="64" spans="1:2" ht="12.75">
      <c r="A64" s="58">
        <v>11</v>
      </c>
      <c r="B64" s="59" t="s">
        <v>144</v>
      </c>
    </row>
    <row r="65" ht="18.75" customHeight="1">
      <c r="B65" t="s">
        <v>100</v>
      </c>
    </row>
    <row r="67" spans="1:2" ht="12.75">
      <c r="A67" s="58">
        <v>12</v>
      </c>
      <c r="B67" s="59" t="s">
        <v>145</v>
      </c>
    </row>
    <row r="68" spans="2:11" ht="32.25" customHeight="1">
      <c r="B68" s="135" t="s">
        <v>101</v>
      </c>
      <c r="C68" s="135"/>
      <c r="D68" s="135"/>
      <c r="E68" s="135"/>
      <c r="F68" s="135"/>
      <c r="G68" s="60"/>
      <c r="H68" s="62"/>
      <c r="I68" s="62"/>
      <c r="J68" s="62"/>
      <c r="K68" s="62"/>
    </row>
    <row r="69" spans="2:7" ht="15.75" customHeight="1">
      <c r="B69" s="60"/>
      <c r="C69" s="60"/>
      <c r="D69" s="60"/>
      <c r="E69" s="60"/>
      <c r="F69" s="60"/>
      <c r="G69" s="60"/>
    </row>
    <row r="70" spans="1:2" ht="12.75">
      <c r="A70" s="58">
        <v>13</v>
      </c>
      <c r="B70" s="59" t="s">
        <v>146</v>
      </c>
    </row>
    <row r="71" ht="21.75" customHeight="1">
      <c r="B71" t="s">
        <v>102</v>
      </c>
    </row>
    <row r="72" ht="15" customHeight="1"/>
    <row r="73" spans="1:2" ht="12.75">
      <c r="A73" s="58">
        <v>14</v>
      </c>
      <c r="B73" s="59" t="s">
        <v>189</v>
      </c>
    </row>
    <row r="75" ht="12.75">
      <c r="B75" t="s">
        <v>103</v>
      </c>
    </row>
    <row r="77" spans="2:3" ht="12.75">
      <c r="B77" t="s">
        <v>104</v>
      </c>
      <c r="C77" t="s">
        <v>105</v>
      </c>
    </row>
    <row r="78" ht="12.75">
      <c r="C78" t="s">
        <v>106</v>
      </c>
    </row>
    <row r="79" ht="12.75">
      <c r="C79" t="s">
        <v>107</v>
      </c>
    </row>
    <row r="81" spans="2:3" ht="12.75">
      <c r="B81" t="s">
        <v>108</v>
      </c>
      <c r="C81" t="s">
        <v>109</v>
      </c>
    </row>
    <row r="83" spans="2:6" ht="30" customHeight="1">
      <c r="B83" s="135" t="s">
        <v>170</v>
      </c>
      <c r="C83" s="135"/>
      <c r="D83" s="135"/>
      <c r="E83" s="144"/>
      <c r="F83" s="144"/>
    </row>
    <row r="84" spans="2:5" ht="23.25" customHeight="1">
      <c r="B84" s="59"/>
      <c r="C84" s="139" t="s">
        <v>180</v>
      </c>
      <c r="D84" s="139"/>
      <c r="E84" s="139"/>
    </row>
    <row r="85" spans="2:5" ht="12.75">
      <c r="B85" s="59"/>
      <c r="C85" s="71" t="s">
        <v>184</v>
      </c>
      <c r="D85" s="59"/>
      <c r="E85" s="59"/>
    </row>
    <row r="86" spans="2:5" ht="18" customHeight="1">
      <c r="B86" s="59"/>
      <c r="C86" s="72" t="s">
        <v>111</v>
      </c>
      <c r="D86" s="59"/>
      <c r="E86" s="72"/>
    </row>
    <row r="87" spans="2:5" ht="12.75">
      <c r="B87" s="59" t="s">
        <v>110</v>
      </c>
      <c r="C87" s="72" t="s">
        <v>112</v>
      </c>
      <c r="D87" s="72" t="s">
        <v>108</v>
      </c>
      <c r="E87" s="72" t="s">
        <v>113</v>
      </c>
    </row>
    <row r="88" spans="2:5" ht="12.75">
      <c r="B88" s="59"/>
      <c r="C88" s="72" t="s">
        <v>93</v>
      </c>
      <c r="D88" s="72" t="s">
        <v>93</v>
      </c>
      <c r="E88" s="72" t="s">
        <v>93</v>
      </c>
    </row>
    <row r="90" spans="2:7" ht="12.75">
      <c r="B90" t="s">
        <v>36</v>
      </c>
      <c r="C90" s="64">
        <v>1246712</v>
      </c>
      <c r="D90" s="64">
        <v>185695</v>
      </c>
      <c r="E90" s="126">
        <f>+C90+D90</f>
        <v>1432407</v>
      </c>
      <c r="G90" s="63"/>
    </row>
    <row r="91" spans="2:7" ht="23.25" customHeight="1">
      <c r="B91" t="s">
        <v>114</v>
      </c>
      <c r="C91" s="64">
        <v>610182</v>
      </c>
      <c r="D91" s="64">
        <v>-61516</v>
      </c>
      <c r="E91" s="126">
        <f>+C91+D91</f>
        <v>548666</v>
      </c>
      <c r="G91" s="63"/>
    </row>
    <row r="92" spans="2:7" ht="12.75">
      <c r="B92" t="s">
        <v>115</v>
      </c>
      <c r="C92" s="64"/>
      <c r="D92" s="64"/>
      <c r="E92" s="127">
        <v>-10991</v>
      </c>
      <c r="G92" s="63"/>
    </row>
    <row r="93" spans="2:7" ht="12.75">
      <c r="B93" t="s">
        <v>116</v>
      </c>
      <c r="C93" s="64"/>
      <c r="D93" s="64"/>
      <c r="E93" s="64">
        <f>+E91+E92</f>
        <v>537675</v>
      </c>
      <c r="G93" s="63"/>
    </row>
    <row r="94" spans="2:7" ht="12.75">
      <c r="B94" t="s">
        <v>171</v>
      </c>
      <c r="C94" s="64"/>
      <c r="D94" s="64"/>
      <c r="E94" s="127">
        <v>-109287</v>
      </c>
      <c r="G94" s="63"/>
    </row>
    <row r="95" spans="2:7" ht="13.5" thickBot="1">
      <c r="B95" t="s">
        <v>117</v>
      </c>
      <c r="C95" s="64"/>
      <c r="D95" s="64"/>
      <c r="E95" s="66">
        <f>+E93+E94</f>
        <v>428388</v>
      </c>
      <c r="G95" s="63"/>
    </row>
    <row r="96" spans="2:7" ht="26.25" customHeight="1" thickTop="1">
      <c r="B96" t="s">
        <v>118</v>
      </c>
      <c r="C96" s="64">
        <v>7311573</v>
      </c>
      <c r="D96" s="64">
        <v>2468439</v>
      </c>
      <c r="E96" s="64">
        <f>+C96+D96</f>
        <v>9780012</v>
      </c>
      <c r="G96" s="63"/>
    </row>
    <row r="97" spans="2:7" ht="12.75">
      <c r="B97" t="s">
        <v>119</v>
      </c>
      <c r="C97" s="64"/>
      <c r="D97" s="64"/>
      <c r="E97" s="64">
        <v>404465</v>
      </c>
      <c r="G97" s="63"/>
    </row>
    <row r="98" spans="2:7" ht="13.5" thickBot="1">
      <c r="B98" t="s">
        <v>120</v>
      </c>
      <c r="C98" s="64"/>
      <c r="D98" s="64"/>
      <c r="E98" s="66">
        <f>+E96+E97</f>
        <v>10184477</v>
      </c>
      <c r="G98" s="63"/>
    </row>
    <row r="99" spans="3:5" ht="13.5" thickTop="1">
      <c r="C99" s="113"/>
      <c r="D99" s="113"/>
      <c r="E99" s="113"/>
    </row>
    <row r="100" spans="2:6" ht="63" customHeight="1">
      <c r="B100" s="135" t="s">
        <v>121</v>
      </c>
      <c r="C100" s="135"/>
      <c r="D100" s="135"/>
      <c r="E100" s="135"/>
      <c r="F100" s="135"/>
    </row>
    <row r="101" ht="21" customHeight="1"/>
    <row r="102" spans="1:2" ht="18" customHeight="1">
      <c r="A102" s="58">
        <v>15</v>
      </c>
      <c r="B102" s="59" t="s">
        <v>147</v>
      </c>
    </row>
    <row r="103" spans="2:6" ht="56.25" customHeight="1">
      <c r="B103" s="135" t="s">
        <v>190</v>
      </c>
      <c r="C103" s="135"/>
      <c r="D103" s="135"/>
      <c r="E103" s="135"/>
      <c r="F103" s="135"/>
    </row>
    <row r="104" spans="2:6" ht="33" customHeight="1">
      <c r="B104" s="135" t="s">
        <v>191</v>
      </c>
      <c r="C104" s="135"/>
      <c r="D104" s="135"/>
      <c r="E104" s="135"/>
      <c r="F104" s="135"/>
    </row>
    <row r="105" spans="2:7" ht="18" customHeight="1">
      <c r="B105" s="138" t="s">
        <v>194</v>
      </c>
      <c r="C105" s="138"/>
      <c r="D105" s="138"/>
      <c r="E105" s="138"/>
      <c r="F105" s="138"/>
      <c r="G105" s="138"/>
    </row>
    <row r="106" spans="2:7" ht="17.25" customHeight="1">
      <c r="B106" s="138" t="s">
        <v>192</v>
      </c>
      <c r="C106" s="138"/>
      <c r="D106" s="138"/>
      <c r="E106" s="138"/>
      <c r="F106" s="138"/>
      <c r="G106" s="2"/>
    </row>
    <row r="107" spans="2:7" ht="15" customHeight="1">
      <c r="B107" s="138" t="s">
        <v>193</v>
      </c>
      <c r="C107" s="138"/>
      <c r="D107" s="138"/>
      <c r="E107" s="138"/>
      <c r="F107" s="138"/>
      <c r="G107" s="2"/>
    </row>
    <row r="108" spans="2:6" ht="18" customHeight="1">
      <c r="B108" s="60"/>
      <c r="C108" s="60"/>
      <c r="D108" s="60"/>
      <c r="E108" s="60"/>
      <c r="F108" s="60"/>
    </row>
    <row r="109" spans="1:2" ht="12.75">
      <c r="A109" s="58">
        <v>16</v>
      </c>
      <c r="B109" s="59" t="s">
        <v>148</v>
      </c>
    </row>
    <row r="110" spans="2:6" ht="48" customHeight="1">
      <c r="B110" s="138" t="s">
        <v>199</v>
      </c>
      <c r="C110" s="138"/>
      <c r="D110" s="138"/>
      <c r="E110" s="138"/>
      <c r="F110" s="138"/>
    </row>
    <row r="111" spans="2:6" ht="33" customHeight="1">
      <c r="B111" s="138" t="s">
        <v>195</v>
      </c>
      <c r="C111" s="138"/>
      <c r="D111" s="138"/>
      <c r="E111" s="138"/>
      <c r="F111" s="138"/>
    </row>
    <row r="112" spans="2:6" ht="16.5" customHeight="1">
      <c r="B112" s="60"/>
      <c r="C112" s="60"/>
      <c r="D112" s="60"/>
      <c r="E112" s="60"/>
      <c r="F112" s="60"/>
    </row>
    <row r="113" spans="1:6" ht="15.75" customHeight="1">
      <c r="A113" s="58">
        <v>17</v>
      </c>
      <c r="B113" s="137" t="s">
        <v>149</v>
      </c>
      <c r="C113" s="137"/>
      <c r="D113" s="137"/>
      <c r="E113" s="137"/>
      <c r="F113" s="137"/>
    </row>
    <row r="114" spans="2:6" ht="60" customHeight="1">
      <c r="B114" s="135" t="s">
        <v>185</v>
      </c>
      <c r="C114" s="135"/>
      <c r="D114" s="135"/>
      <c r="E114" s="135"/>
      <c r="F114" s="135"/>
    </row>
    <row r="115" spans="2:6" ht="14.25" customHeight="1">
      <c r="B115" s="60"/>
      <c r="C115" s="60"/>
      <c r="D115" s="60"/>
      <c r="E115" s="60"/>
      <c r="F115" s="60"/>
    </row>
    <row r="116" spans="1:6" ht="15.75" customHeight="1">
      <c r="A116" s="58">
        <v>18</v>
      </c>
      <c r="B116" s="59" t="s">
        <v>150</v>
      </c>
      <c r="C116" s="60"/>
      <c r="D116" s="60"/>
      <c r="E116" s="60"/>
      <c r="F116" s="60"/>
    </row>
    <row r="117" spans="2:6" ht="19.5" customHeight="1">
      <c r="B117" s="135" t="s">
        <v>95</v>
      </c>
      <c r="C117" s="135"/>
      <c r="D117" s="135"/>
      <c r="E117" s="135"/>
      <c r="F117" s="135"/>
    </row>
    <row r="118" spans="2:6" ht="12.75" customHeight="1">
      <c r="B118" s="60"/>
      <c r="C118" s="60"/>
      <c r="D118" s="60"/>
      <c r="E118" s="60"/>
      <c r="F118" s="60"/>
    </row>
    <row r="119" spans="1:2" ht="20.25" customHeight="1">
      <c r="A119" s="58">
        <v>19</v>
      </c>
      <c r="B119" s="59" t="s">
        <v>151</v>
      </c>
    </row>
    <row r="120" spans="2:6" ht="21.75" customHeight="1">
      <c r="B120" s="135" t="s">
        <v>182</v>
      </c>
      <c r="C120" s="135"/>
      <c r="D120" s="135"/>
      <c r="E120" s="135"/>
      <c r="F120" s="135"/>
    </row>
    <row r="121" spans="2:6" ht="27" customHeight="1">
      <c r="B121" s="135" t="s">
        <v>174</v>
      </c>
      <c r="C121" s="135"/>
      <c r="D121" s="135"/>
      <c r="E121" s="135"/>
      <c r="F121" s="135"/>
    </row>
    <row r="122" spans="2:6" ht="41.25" customHeight="1">
      <c r="B122" s="135" t="s">
        <v>200</v>
      </c>
      <c r="C122" s="135"/>
      <c r="D122" s="135"/>
      <c r="E122" s="135"/>
      <c r="F122" s="135"/>
    </row>
    <row r="123" spans="2:6" ht="16.5" customHeight="1">
      <c r="B123" s="60"/>
      <c r="C123" s="60"/>
      <c r="D123" s="60"/>
      <c r="E123" s="60"/>
      <c r="F123" s="60"/>
    </row>
    <row r="124" spans="1:2" ht="12.75">
      <c r="A124" s="58">
        <v>20</v>
      </c>
      <c r="B124" s="59" t="s">
        <v>152</v>
      </c>
    </row>
    <row r="125" ht="17.25" customHeight="1">
      <c r="B125" t="s">
        <v>122</v>
      </c>
    </row>
    <row r="126" ht="12.75">
      <c r="B126" t="s">
        <v>94</v>
      </c>
    </row>
    <row r="127" spans="1:2" ht="12.75">
      <c r="A127" s="58">
        <v>21</v>
      </c>
      <c r="B127" s="59" t="s">
        <v>153</v>
      </c>
    </row>
    <row r="128" spans="2:6" ht="18" customHeight="1">
      <c r="B128" s="136" t="s">
        <v>196</v>
      </c>
      <c r="C128" s="136"/>
      <c r="D128" s="136"/>
      <c r="E128" s="136"/>
      <c r="F128" s="136"/>
    </row>
    <row r="131" ht="12.75">
      <c r="A131" s="59" t="s">
        <v>123</v>
      </c>
    </row>
    <row r="132" ht="12.75">
      <c r="A132"/>
    </row>
    <row r="133" ht="12.75">
      <c r="A133"/>
    </row>
    <row r="134" ht="12.75">
      <c r="A134" t="s">
        <v>124</v>
      </c>
    </row>
    <row r="135" ht="12.75">
      <c r="A135" t="s">
        <v>125</v>
      </c>
    </row>
    <row r="136" ht="12.75">
      <c r="A136" t="s">
        <v>126</v>
      </c>
    </row>
    <row r="137" ht="12.75">
      <c r="A137"/>
    </row>
    <row r="138" ht="12.75">
      <c r="A138" t="s">
        <v>127</v>
      </c>
    </row>
    <row r="139" spans="1:6" ht="12.75" customHeight="1">
      <c r="A139" s="141" t="s">
        <v>197</v>
      </c>
      <c r="B139" s="142"/>
      <c r="C139" s="142"/>
      <c r="D139" s="142"/>
      <c r="E139" s="142"/>
      <c r="F139" s="142"/>
    </row>
    <row r="140" ht="12.75">
      <c r="A140"/>
    </row>
    <row r="141" ht="12.75">
      <c r="A141"/>
    </row>
  </sheetData>
  <mergeCells count="31">
    <mergeCell ref="A139:F139"/>
    <mergeCell ref="B27:G27"/>
    <mergeCell ref="B121:F121"/>
    <mergeCell ref="B40:F40"/>
    <mergeCell ref="B110:F110"/>
    <mergeCell ref="B100:F100"/>
    <mergeCell ref="B83:F83"/>
    <mergeCell ref="B44:F44"/>
    <mergeCell ref="B107:F107"/>
    <mergeCell ref="B47:F47"/>
    <mergeCell ref="B4:F4"/>
    <mergeCell ref="B31:F31"/>
    <mergeCell ref="B103:F103"/>
    <mergeCell ref="C55:D55"/>
    <mergeCell ref="B62:F62"/>
    <mergeCell ref="B68:F68"/>
    <mergeCell ref="B7:K7"/>
    <mergeCell ref="B43:F43"/>
    <mergeCell ref="B10:K10"/>
    <mergeCell ref="B34:F34"/>
    <mergeCell ref="B113:F113"/>
    <mergeCell ref="B106:F106"/>
    <mergeCell ref="C84:E84"/>
    <mergeCell ref="B104:F104"/>
    <mergeCell ref="B105:G105"/>
    <mergeCell ref="B111:F111"/>
    <mergeCell ref="B114:F114"/>
    <mergeCell ref="B128:F128"/>
    <mergeCell ref="B120:F120"/>
    <mergeCell ref="B122:F122"/>
    <mergeCell ref="B117:F117"/>
  </mergeCells>
  <printOptions horizontalCentered="1" verticalCentered="1"/>
  <pageMargins left="0.75" right="0.75" top="1" bottom="1" header="0.5" footer="0.5"/>
  <pageSetup firstPageNumber="3" useFirstPageNumber="1" horizontalDpi="600" verticalDpi="600" orientation="portrait" paperSize="9" scale="97" r:id="rId1"/>
  <headerFooter alignWithMargins="0">
    <oddHeader>&amp;RPage &amp;P of  7</oddHeader>
  </headerFooter>
  <rowBreaks count="4" manualBreakCount="4">
    <brk id="34" max="6" man="1"/>
    <brk id="62" max="6" man="1"/>
    <brk id="100" max="6" man="1"/>
    <brk id="1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Petroliam Nasional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Petronas</dc:creator>
  <cp:keywords/>
  <dc:description/>
  <cp:lastModifiedBy>Petronas</cp:lastModifiedBy>
  <cp:lastPrinted>2002-04-09T19:37:24Z</cp:lastPrinted>
  <dcterms:created xsi:type="dcterms:W3CDTF">2001-06-20T00:11:51Z</dcterms:created>
  <dcterms:modified xsi:type="dcterms:W3CDTF">2002-01-31T05:09:07Z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